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88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<sst xmlns="http://schemas.openxmlformats.org/spreadsheetml/2006/main" count="84" uniqueCount="67">
  <si>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magnetoplumbitemagnetoplumbitemagnetoplumbitemagnetoplumbitemagnetoplumbitemagnetoplumbitemagnetoplumbitemagnetoplumbitemagnetoplumbitemagnetoplumbitemagnetoplumbitemagnetoplumbitemagnetoplumbitemagnetoplumbitemagnetoplumbite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</si>
  <si>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</si>
  <si>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</si>
  <si>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</si>
  <si>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</si>
  <si>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</si>
  <si>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</si>
  <si>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</si>
  <si>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</si>
  <si>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</si>
  <si>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</si>
  <si>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</si>
  <si>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</si>
  <si>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</si>
  <si>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</si>
  <si>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Ox</t>
  </si>
  <si>
    <t>Wt</t>
  </si>
  <si>
    <t>Percents</t>
  </si>
  <si>
    <t>Average</t>
  </si>
  <si>
    <t>Standard</t>
  </si>
  <si>
    <t>Dev</t>
  </si>
  <si>
    <t>Al2O3</t>
  </si>
  <si>
    <t>TiO2</t>
  </si>
  <si>
    <t>Mn2O3</t>
  </si>
  <si>
    <t>Fe2O3</t>
  </si>
  <si>
    <t>ZnO</t>
  </si>
  <si>
    <t>PbO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</si>
  <si>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</si>
  <si>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</si>
  <si>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</si>
  <si>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</si>
  <si>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</si>
  <si>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</si>
  <si>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</si>
  <si>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</si>
  <si>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</si>
  <si>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Al</t>
  </si>
  <si>
    <t>Ti</t>
  </si>
  <si>
    <t>Mn</t>
  </si>
  <si>
    <t>Fe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</si>
  <si>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</si>
  <si>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</si>
  <si>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</si>
  <si>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</si>
  <si>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</si>
  <si>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</si>
  <si>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</si>
  <si>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</si>
  <si>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</si>
  <si>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</si>
  <si>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</si>
  <si>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</si>
  <si>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anor-hk</t>
  </si>
  <si>
    <t>PET</t>
  </si>
  <si>
    <t>rutile1</t>
  </si>
  <si>
    <t>rhod-791</t>
  </si>
  <si>
    <t>Ma</t>
  </si>
  <si>
    <t>galena2</t>
  </si>
  <si>
    <t>LIF</t>
  </si>
  <si>
    <t>fayalite</t>
  </si>
  <si>
    <t>gahnite</t>
  </si>
  <si>
    <r>
      <t>PbFe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19</t>
    </r>
  </si>
  <si>
    <t>Fe3</t>
  </si>
  <si>
    <t>Mn2</t>
  </si>
  <si>
    <t>(+) charge</t>
  </si>
  <si>
    <t>Mn3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</si>
  <si>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7.48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3.09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0.60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0.48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0.12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19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</si>
</sst>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0"/>
    <numFmt numFmtId="171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5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J23" sqref="J23"/>
    </sheetView>
  </sheetViews>
  <sheetFormatPr defaultColWidth="9.00390625" defaultRowHeight="13.5"/>
  <cols>
    <col min="1" max="15" width="5.25390625" style="1" customWidth="1"/>
    <col min="16" max="16" width="2.875" style="1" customWidth="1"/>
    <col min="17" max="17" width="4.00390625" style="1" customWidth="1"/>
    <col min="18" max="16384" width="5.25390625" style="1" customWidth="1"/>
  </cols>
  <sheetData>
    <row r="1" ht="12.75">
      <c r="B1" s="1" t="s">
        <v>0</v>
      </c>
    </row>
    <row r="2" spans="2:15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6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</row>
    <row r="4" spans="1:18" ht="12.75">
      <c r="A4" s="1" t="s">
        <v>24</v>
      </c>
      <c r="B4" s="1">
        <v>50.41</v>
      </c>
      <c r="C4" s="1">
        <v>50.59</v>
      </c>
      <c r="D4" s="1">
        <v>50.57</v>
      </c>
      <c r="E4" s="1">
        <v>50.61</v>
      </c>
      <c r="F4" s="1">
        <v>50.71</v>
      </c>
      <c r="G4" s="1">
        <v>50.55</v>
      </c>
      <c r="H4" s="1">
        <v>49.96</v>
      </c>
      <c r="I4" s="1">
        <v>50.4</v>
      </c>
      <c r="J4" s="1">
        <v>50.67</v>
      </c>
      <c r="K4" s="1">
        <v>50.51</v>
      </c>
      <c r="L4" s="1">
        <v>50.74</v>
      </c>
      <c r="M4" s="1">
        <v>50.53</v>
      </c>
      <c r="N4" s="1">
        <v>50.02</v>
      </c>
      <c r="O4" s="1">
        <v>50.47</v>
      </c>
      <c r="Q4" s="2">
        <f>AVERAGE(B4:O4)</f>
        <v>50.481428571428566</v>
      </c>
      <c r="R4" s="2">
        <f>STDEV(B4:O4)</f>
        <v>0.2312792898015833</v>
      </c>
    </row>
    <row r="5" spans="1:20" ht="12.75">
      <c r="A5" s="1" t="s">
        <v>23</v>
      </c>
      <c r="B5" s="2">
        <v>23.84</v>
      </c>
      <c r="C5" s="2">
        <v>23.81</v>
      </c>
      <c r="D5" s="2">
        <v>23.79</v>
      </c>
      <c r="E5" s="2">
        <v>23.82</v>
      </c>
      <c r="F5" s="2">
        <v>23.61</v>
      </c>
      <c r="G5" s="2">
        <v>23.78</v>
      </c>
      <c r="H5" s="2">
        <v>23.76</v>
      </c>
      <c r="I5" s="2">
        <v>23.77</v>
      </c>
      <c r="J5" s="2">
        <v>23.81</v>
      </c>
      <c r="K5" s="2">
        <v>23.55</v>
      </c>
      <c r="L5" s="2">
        <v>23.75</v>
      </c>
      <c r="M5" s="2">
        <v>23.83</v>
      </c>
      <c r="N5" s="2">
        <v>23.56</v>
      </c>
      <c r="O5" s="2">
        <v>23.77</v>
      </c>
      <c r="P5" s="2"/>
      <c r="Q5" s="2">
        <f>AVERAGE(B5:O5)</f>
        <v>23.746428571428567</v>
      </c>
      <c r="R5" s="2">
        <f>STDEV(B5:O5)</f>
        <v>0.09826237584014819</v>
      </c>
      <c r="S5" s="2"/>
      <c r="T5" s="2"/>
    </row>
    <row r="6" spans="1:20" ht="12.75">
      <c r="A6" s="1" t="s">
        <v>26</v>
      </c>
      <c r="B6" s="2">
        <v>19.37</v>
      </c>
      <c r="C6" s="2">
        <v>18.94</v>
      </c>
      <c r="D6" s="2">
        <v>19.19</v>
      </c>
      <c r="E6" s="2">
        <v>19.08</v>
      </c>
      <c r="F6" s="2">
        <v>18.7</v>
      </c>
      <c r="G6" s="2">
        <v>19.03</v>
      </c>
      <c r="H6" s="2">
        <v>19.19</v>
      </c>
      <c r="I6" s="2">
        <v>19.19</v>
      </c>
      <c r="J6" s="2">
        <v>19.07</v>
      </c>
      <c r="K6" s="2">
        <v>19.07</v>
      </c>
      <c r="L6" s="2">
        <v>18.85</v>
      </c>
      <c r="M6" s="2">
        <v>18.96</v>
      </c>
      <c r="N6" s="2">
        <v>18.97</v>
      </c>
      <c r="O6" s="2">
        <v>18.81</v>
      </c>
      <c r="P6" s="2"/>
      <c r="Q6" s="2">
        <f>AVERAGE(B6:O6)</f>
        <v>19.029999999999998</v>
      </c>
      <c r="R6" s="2">
        <f>STDEV(B6:O6)</f>
        <v>0.17637372907490856</v>
      </c>
      <c r="S6" s="2"/>
      <c r="T6" s="2"/>
    </row>
    <row r="7" spans="1:20" ht="12.75">
      <c r="A7" s="1" t="s">
        <v>22</v>
      </c>
      <c r="B7" s="2">
        <v>3.97</v>
      </c>
      <c r="C7" s="2">
        <v>3.94</v>
      </c>
      <c r="D7" s="2">
        <v>4.04</v>
      </c>
      <c r="E7" s="2">
        <v>4.07</v>
      </c>
      <c r="F7" s="2">
        <v>4.02</v>
      </c>
      <c r="G7" s="2">
        <v>4.09</v>
      </c>
      <c r="H7" s="2">
        <v>4.11</v>
      </c>
      <c r="I7" s="2">
        <v>4.21</v>
      </c>
      <c r="J7" s="2">
        <v>4.07</v>
      </c>
      <c r="K7" s="2">
        <v>3.96</v>
      </c>
      <c r="L7" s="2">
        <v>4.09</v>
      </c>
      <c r="M7" s="2">
        <v>3.96</v>
      </c>
      <c r="N7" s="2">
        <v>3.99</v>
      </c>
      <c r="O7" s="2">
        <v>3.86</v>
      </c>
      <c r="P7" s="2"/>
      <c r="Q7" s="2">
        <f>AVERAGE(B7:O7)</f>
        <v>4.027142857142857</v>
      </c>
      <c r="R7" s="2">
        <f>STDEV(B7:O7)</f>
        <v>0.0882678242124913</v>
      </c>
      <c r="S7" s="2"/>
      <c r="T7" s="2"/>
    </row>
    <row r="8" spans="1:20" ht="12.75">
      <c r="A8" s="1" t="s">
        <v>21</v>
      </c>
      <c r="B8" s="2">
        <v>0.94</v>
      </c>
      <c r="C8" s="2">
        <v>0.91</v>
      </c>
      <c r="D8" s="2">
        <v>0.96</v>
      </c>
      <c r="E8" s="2">
        <v>1.01</v>
      </c>
      <c r="F8" s="2">
        <v>0.99</v>
      </c>
      <c r="G8" s="2">
        <v>1.04</v>
      </c>
      <c r="H8" s="2">
        <v>0.97</v>
      </c>
      <c r="I8" s="2">
        <v>1.01</v>
      </c>
      <c r="J8" s="2">
        <v>1.01</v>
      </c>
      <c r="K8" s="2">
        <v>1</v>
      </c>
      <c r="L8" s="2">
        <v>1</v>
      </c>
      <c r="M8" s="2">
        <v>0.96</v>
      </c>
      <c r="N8" s="2">
        <v>0.94</v>
      </c>
      <c r="O8" s="2">
        <v>0.98</v>
      </c>
      <c r="P8" s="2"/>
      <c r="Q8" s="2">
        <f>AVERAGE(B8:O8)</f>
        <v>0.9800000000000001</v>
      </c>
      <c r="R8" s="2">
        <f>STDEV(B8:O8)</f>
        <v>0.03530090432487263</v>
      </c>
      <c r="S8" s="2"/>
      <c r="T8" s="2"/>
    </row>
    <row r="9" spans="1:20" ht="12.75">
      <c r="A9" s="1" t="s">
        <v>25</v>
      </c>
      <c r="B9" s="2">
        <v>0.82</v>
      </c>
      <c r="C9" s="2">
        <v>0.73</v>
      </c>
      <c r="D9" s="2">
        <v>0.78</v>
      </c>
      <c r="E9" s="2">
        <v>0.86</v>
      </c>
      <c r="F9" s="2">
        <v>0.87</v>
      </c>
      <c r="G9" s="2">
        <v>0.83</v>
      </c>
      <c r="H9" s="2">
        <v>0.79</v>
      </c>
      <c r="I9" s="2">
        <v>0.74</v>
      </c>
      <c r="J9" s="2">
        <v>0.77</v>
      </c>
      <c r="K9" s="2">
        <v>0.74</v>
      </c>
      <c r="L9" s="2">
        <v>0.79</v>
      </c>
      <c r="M9" s="2">
        <v>0.83</v>
      </c>
      <c r="N9" s="2">
        <v>0.87</v>
      </c>
      <c r="O9" s="2">
        <v>0.79</v>
      </c>
      <c r="P9" s="2"/>
      <c r="Q9" s="2">
        <f>AVERAGE(B9:O9)</f>
        <v>0.8007142857142855</v>
      </c>
      <c r="R9" s="2">
        <f>STDEV(B9:O9)</f>
        <v>0.047468902486756226</v>
      </c>
      <c r="S9" s="2"/>
      <c r="T9" s="2"/>
    </row>
    <row r="10" spans="1:20" ht="12.75">
      <c r="A10" s="1" t="s">
        <v>27</v>
      </c>
      <c r="B10" s="2">
        <f>SUM(B4:B9)</f>
        <v>99.35</v>
      </c>
      <c r="C10" s="2">
        <f aca="true" t="shared" si="0" ref="C10:O10">SUM(C4:C9)</f>
        <v>98.92</v>
      </c>
      <c r="D10" s="2">
        <f t="shared" si="0"/>
        <v>99.33</v>
      </c>
      <c r="E10" s="2">
        <f t="shared" si="0"/>
        <v>99.45000000000002</v>
      </c>
      <c r="F10" s="2">
        <f t="shared" si="0"/>
        <v>98.89999999999999</v>
      </c>
      <c r="G10" s="2">
        <f t="shared" si="0"/>
        <v>99.32000000000001</v>
      </c>
      <c r="H10" s="2">
        <f t="shared" si="0"/>
        <v>98.78</v>
      </c>
      <c r="I10" s="2">
        <f t="shared" si="0"/>
        <v>99.32</v>
      </c>
      <c r="J10" s="2">
        <f t="shared" si="0"/>
        <v>99.4</v>
      </c>
      <c r="K10" s="2">
        <f t="shared" si="0"/>
        <v>98.82999999999998</v>
      </c>
      <c r="L10" s="2">
        <f t="shared" si="0"/>
        <v>99.22000000000001</v>
      </c>
      <c r="M10" s="2">
        <f t="shared" si="0"/>
        <v>99.06999999999998</v>
      </c>
      <c r="N10" s="2">
        <f t="shared" si="0"/>
        <v>98.35</v>
      </c>
      <c r="O10" s="2">
        <f t="shared" si="0"/>
        <v>98.68</v>
      </c>
      <c r="P10" s="2"/>
      <c r="Q10" s="2">
        <f>AVERAGE(B10:O10)</f>
        <v>99.06571428571428</v>
      </c>
      <c r="R10" s="2">
        <f>STDEV(B10:O10)</f>
        <v>0.32935167750433153</v>
      </c>
      <c r="S10" s="2"/>
      <c r="T10" s="2"/>
    </row>
    <row r="11" spans="2:20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12.75">
      <c r="A12" s="1" t="s">
        <v>28</v>
      </c>
      <c r="B12" s="2" t="s">
        <v>29</v>
      </c>
      <c r="C12" s="2" t="s">
        <v>30</v>
      </c>
      <c r="D12" s="2" t="s">
        <v>31</v>
      </c>
      <c r="E12" s="2">
        <v>19</v>
      </c>
      <c r="F12" s="2" t="s">
        <v>32</v>
      </c>
      <c r="G12" s="2" t="s">
        <v>33</v>
      </c>
      <c r="H12" s="2" t="s">
        <v>28</v>
      </c>
      <c r="I12" s="2" t="s">
        <v>34</v>
      </c>
      <c r="J12" s="2" t="s">
        <v>19</v>
      </c>
      <c r="K12" s="2" t="s">
        <v>20</v>
      </c>
      <c r="L12" s="2" t="s">
        <v>35</v>
      </c>
      <c r="M12" s="2" t="s">
        <v>28</v>
      </c>
      <c r="N12" s="2" t="s">
        <v>34</v>
      </c>
      <c r="O12" s="2"/>
      <c r="P12" s="2"/>
      <c r="Q12" s="2"/>
      <c r="R12" s="2"/>
      <c r="S12" s="2"/>
      <c r="T12" s="2"/>
      <c r="U12" s="1" t="s">
        <v>64</v>
      </c>
    </row>
    <row r="13" spans="1:22" ht="12.75">
      <c r="A13" s="1" t="s">
        <v>41</v>
      </c>
      <c r="B13" s="2">
        <v>1.0152039903012076</v>
      </c>
      <c r="C13" s="2">
        <v>0.993819047317633</v>
      </c>
      <c r="D13" s="2">
        <v>1.0038622898918872</v>
      </c>
      <c r="E13" s="2">
        <v>0.9956248293617074</v>
      </c>
      <c r="F13" s="2">
        <v>0.9791141390623873</v>
      </c>
      <c r="G13" s="2">
        <v>0.9936892436841721</v>
      </c>
      <c r="H13" s="2">
        <v>1.0099799623114147</v>
      </c>
      <c r="I13" s="2">
        <v>1.0028453734528568</v>
      </c>
      <c r="J13" s="2">
        <v>0.9952501678999629</v>
      </c>
      <c r="K13" s="2">
        <v>1.0022381451458933</v>
      </c>
      <c r="L13" s="2">
        <v>0.983981071570391</v>
      </c>
      <c r="M13" s="2">
        <v>0.9932925713634898</v>
      </c>
      <c r="N13" s="2">
        <v>1.0024537574472</v>
      </c>
      <c r="O13" s="2">
        <v>0.9886947260706281</v>
      </c>
      <c r="P13" s="2"/>
      <c r="Q13" s="2">
        <f>AVERAGE(B13:O13)</f>
        <v>0.9971463796343452</v>
      </c>
      <c r="R13" s="2">
        <f>STDEV(B13:O13)</f>
        <v>0.009751360653927364</v>
      </c>
      <c r="S13" s="5">
        <v>1</v>
      </c>
      <c r="T13" s="6">
        <v>2</v>
      </c>
      <c r="U13" s="6">
        <f>S13*T13</f>
        <v>2</v>
      </c>
      <c r="V13" s="7"/>
    </row>
    <row r="14" spans="1:22" ht="12.75">
      <c r="A14" s="1" t="s">
        <v>62</v>
      </c>
      <c r="B14" s="2">
        <v>7.38549668084925</v>
      </c>
      <c r="C14" s="2">
        <v>7.420468661688627</v>
      </c>
      <c r="D14" s="2">
        <v>7.394885154696927</v>
      </c>
      <c r="E14" s="2">
        <v>7.382322270704864</v>
      </c>
      <c r="F14" s="2">
        <v>7.4220630716783536</v>
      </c>
      <c r="G14" s="2">
        <v>7.378571242451883</v>
      </c>
      <c r="H14" s="2">
        <v>7.350206271934524</v>
      </c>
      <c r="I14" s="2">
        <v>7.362560075017045</v>
      </c>
      <c r="J14" s="2">
        <v>7.3921672649408565</v>
      </c>
      <c r="K14" s="2">
        <v>7.420564047985311</v>
      </c>
      <c r="L14" s="2">
        <v>7.403978807437014</v>
      </c>
      <c r="M14" s="2">
        <v>7.399927540850899</v>
      </c>
      <c r="N14" s="2">
        <v>7.388903914343956</v>
      </c>
      <c r="O14" s="2">
        <v>7.4155956530135</v>
      </c>
      <c r="P14" s="2"/>
      <c r="Q14" s="2">
        <f>AVERAGE(B14:O14)</f>
        <v>7.394122189828072</v>
      </c>
      <c r="R14" s="2">
        <f>STDEV(B14:O14)</f>
        <v>0.021799514101420354</v>
      </c>
      <c r="S14" s="5">
        <v>7.48</v>
      </c>
      <c r="T14" s="6">
        <v>3</v>
      </c>
      <c r="U14" s="6">
        <f aca="true" t="shared" si="1" ref="U14:U19">S14*T14</f>
        <v>22.44</v>
      </c>
      <c r="V14" s="7"/>
    </row>
    <row r="15" spans="1:22" ht="12.75">
      <c r="A15" s="1" t="s">
        <v>65</v>
      </c>
      <c r="B15" s="2">
        <v>3.5329268861302614</v>
      </c>
      <c r="C15" s="2">
        <v>3.5325753991030804</v>
      </c>
      <c r="D15" s="2">
        <v>3.51883020255043</v>
      </c>
      <c r="E15" s="2">
        <v>3.5145021137187924</v>
      </c>
      <c r="F15" s="2">
        <v>3.495363976235636</v>
      </c>
      <c r="G15" s="2">
        <v>3.5109799884638466</v>
      </c>
      <c r="H15" s="2">
        <v>3.535810022615497</v>
      </c>
      <c r="I15" s="2">
        <v>3.5123103673289964</v>
      </c>
      <c r="J15" s="2">
        <v>3.5135461736540696</v>
      </c>
      <c r="K15" s="2">
        <v>3.499579386334262</v>
      </c>
      <c r="L15" s="2">
        <v>3.5054494351344547</v>
      </c>
      <c r="M15" s="2">
        <v>3.529942248494417</v>
      </c>
      <c r="N15" s="2">
        <v>3.5202783655205456</v>
      </c>
      <c r="O15" s="2">
        <v>3.532704463640131</v>
      </c>
      <c r="P15" s="2"/>
      <c r="Q15" s="2">
        <f>AVERAGE(B15:O15)</f>
        <v>3.5181999306374583</v>
      </c>
      <c r="R15" s="2">
        <f>STDEV(B15:O15)</f>
        <v>0.013125312408919851</v>
      </c>
      <c r="S15" s="8">
        <v>3.09</v>
      </c>
      <c r="T15" s="6">
        <v>3</v>
      </c>
      <c r="U15" s="6">
        <f t="shared" si="1"/>
        <v>9.27</v>
      </c>
      <c r="V15" s="7"/>
    </row>
    <row r="16" spans="1:22" ht="12.75">
      <c r="A16" s="1" t="s">
        <v>63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8">
        <f>3.57-S15</f>
        <v>0.48</v>
      </c>
      <c r="T16" s="6">
        <v>2</v>
      </c>
      <c r="U16" s="6">
        <f t="shared" si="1"/>
        <v>0.96</v>
      </c>
      <c r="V16" s="7"/>
    </row>
    <row r="17" spans="1:22" ht="12.75">
      <c r="A17" s="1" t="s">
        <v>37</v>
      </c>
      <c r="B17" s="2">
        <v>0.5814008910166147</v>
      </c>
      <c r="C17" s="2">
        <v>0.5776769700600615</v>
      </c>
      <c r="D17" s="2">
        <v>0.5905300761877804</v>
      </c>
      <c r="E17" s="2">
        <v>0.5934351251476743</v>
      </c>
      <c r="F17" s="2">
        <v>0.5881380259330656</v>
      </c>
      <c r="G17" s="2">
        <v>0.5967557321852803</v>
      </c>
      <c r="H17" s="2">
        <v>0.6044231579470528</v>
      </c>
      <c r="I17" s="2">
        <v>0.6147557325897585</v>
      </c>
      <c r="J17" s="2">
        <v>0.5935228815306512</v>
      </c>
      <c r="K17" s="2">
        <v>0.5815364107959151</v>
      </c>
      <c r="L17" s="2">
        <v>0.5965683220783741</v>
      </c>
      <c r="M17" s="2">
        <v>0.5796896298241525</v>
      </c>
      <c r="N17" s="2">
        <v>0.5891574905644298</v>
      </c>
      <c r="O17" s="2">
        <v>0.566920573144268</v>
      </c>
      <c r="P17" s="2"/>
      <c r="Q17" s="2">
        <f>AVERAGE(B17:O17)</f>
        <v>0.5896079299289342</v>
      </c>
      <c r="R17" s="2">
        <f>STDEV(B17:O17)</f>
        <v>0.01200182928144499</v>
      </c>
      <c r="S17" s="5">
        <v>0.6</v>
      </c>
      <c r="T17" s="6">
        <v>4</v>
      </c>
      <c r="U17" s="6">
        <f t="shared" si="1"/>
        <v>2.4</v>
      </c>
      <c r="V17" s="7"/>
    </row>
    <row r="18" spans="1:22" ht="12.75">
      <c r="A18" s="1" t="s">
        <v>36</v>
      </c>
      <c r="B18" s="2">
        <v>0.2156946122160544</v>
      </c>
      <c r="C18" s="2">
        <v>0.20905303735873618</v>
      </c>
      <c r="D18" s="2">
        <v>0.21986603608109193</v>
      </c>
      <c r="E18" s="2">
        <v>0.2307419030925211</v>
      </c>
      <c r="F18" s="2">
        <v>0.22694188524163791</v>
      </c>
      <c r="G18" s="2">
        <v>0.23775676770311616</v>
      </c>
      <c r="H18" s="2">
        <v>0.22351015784090691</v>
      </c>
      <c r="I18" s="2">
        <v>0.23108306670101872</v>
      </c>
      <c r="J18" s="2">
        <v>0.2307760248927964</v>
      </c>
      <c r="K18" s="2">
        <v>0.23009542466652774</v>
      </c>
      <c r="L18" s="2">
        <v>0.2285404813470196</v>
      </c>
      <c r="M18" s="2">
        <v>0.22019012379973105</v>
      </c>
      <c r="N18" s="2">
        <v>0.21747664215087792</v>
      </c>
      <c r="O18" s="2">
        <v>0.22552113355241454</v>
      </c>
      <c r="P18" s="2"/>
      <c r="Q18" s="2">
        <f>AVERAGE(B18:O18)</f>
        <v>0.22480337833174646</v>
      </c>
      <c r="R18" s="2">
        <f>STDEV(B18:O18)</f>
        <v>0.0076323161738628235</v>
      </c>
      <c r="S18" s="5">
        <v>0.23</v>
      </c>
      <c r="T18" s="6">
        <v>3</v>
      </c>
      <c r="U18" s="6">
        <f t="shared" si="1"/>
        <v>0.6900000000000001</v>
      </c>
      <c r="V18" s="7"/>
    </row>
    <row r="19" spans="1:22" ht="12.75">
      <c r="A19" s="1" t="s">
        <v>40</v>
      </c>
      <c r="B19" s="2">
        <v>0.1208169588722162</v>
      </c>
      <c r="C19" s="2">
        <v>0.10768136533657728</v>
      </c>
      <c r="D19" s="2">
        <v>0.11470546773987872</v>
      </c>
      <c r="E19" s="2">
        <v>0.1261554890686774</v>
      </c>
      <c r="F19" s="2">
        <v>0.12805640933804074</v>
      </c>
      <c r="G19" s="2">
        <v>0.12183729401699715</v>
      </c>
      <c r="H19" s="2">
        <v>0.11688404320808729</v>
      </c>
      <c r="I19" s="2">
        <v>0.10871289779703566</v>
      </c>
      <c r="J19" s="2">
        <v>0.11296987380715252</v>
      </c>
      <c r="K19" s="2">
        <v>0.10933074478312586</v>
      </c>
      <c r="L19" s="2">
        <v>0.11592919839512963</v>
      </c>
      <c r="M19" s="2">
        <v>0.1222382992706352</v>
      </c>
      <c r="N19" s="2">
        <v>0.12924287840086915</v>
      </c>
      <c r="O19" s="2">
        <v>0.11673225233177187</v>
      </c>
      <c r="P19" s="2"/>
      <c r="Q19" s="2">
        <f>AVERAGE(B19:O19)</f>
        <v>0.11794951231187108</v>
      </c>
      <c r="R19" s="2">
        <f>STDEV(B19:O19)</f>
        <v>0.007048243713171327</v>
      </c>
      <c r="S19" s="5">
        <v>0.12</v>
      </c>
      <c r="T19" s="6">
        <v>2</v>
      </c>
      <c r="U19" s="6">
        <f t="shared" si="1"/>
        <v>0.24</v>
      </c>
      <c r="V19" s="7"/>
    </row>
    <row r="20" spans="1:22" ht="12.75">
      <c r="A20" s="1" t="s">
        <v>27</v>
      </c>
      <c r="B20" s="2">
        <f>SUM(B13:B19)</f>
        <v>12.851540019385606</v>
      </c>
      <c r="C20" s="2">
        <f>SUM(C13:C19)</f>
        <v>12.841274480864714</v>
      </c>
      <c r="D20" s="2">
        <f>SUM(D13:D19)</f>
        <v>12.842679227147995</v>
      </c>
      <c r="E20" s="2">
        <f>SUM(E13:E19)</f>
        <v>12.842781731094238</v>
      </c>
      <c r="F20" s="2">
        <f>SUM(F13:F19)</f>
        <v>12.839677507489121</v>
      </c>
      <c r="G20" s="2">
        <f>SUM(G13:G19)</f>
        <v>12.839590268505294</v>
      </c>
      <c r="H20" s="2">
        <f>SUM(H13:H19)</f>
        <v>12.840813615857483</v>
      </c>
      <c r="I20" s="2">
        <f>SUM(I13:I19)</f>
        <v>12.83226751288671</v>
      </c>
      <c r="J20" s="2">
        <f>SUM(J13:J19)</f>
        <v>12.83823238672549</v>
      </c>
      <c r="K20" s="2">
        <f>SUM(K13:K19)</f>
        <v>12.843344159711034</v>
      </c>
      <c r="L20" s="2">
        <f>SUM(L13:L19)</f>
        <v>12.834447315962382</v>
      </c>
      <c r="M20" s="2">
        <f>SUM(M13:M19)</f>
        <v>12.845280413603323</v>
      </c>
      <c r="N20" s="2">
        <f>SUM(N13:N19)</f>
        <v>12.84751304842788</v>
      </c>
      <c r="O20" s="2">
        <f>SUM(O13:O19)</f>
        <v>12.846168801752713</v>
      </c>
      <c r="P20" s="2"/>
      <c r="Q20" s="2">
        <f>AVERAGE(B20:O20)</f>
        <v>12.84182932067243</v>
      </c>
      <c r="R20" s="2">
        <f>STDEV(B20:O20)</f>
        <v>0.005046788665355915</v>
      </c>
      <c r="S20" s="6">
        <v>13</v>
      </c>
      <c r="T20" s="6"/>
      <c r="U20" s="4">
        <f>SUM(U13:U19)</f>
        <v>38</v>
      </c>
      <c r="V20" s="7"/>
    </row>
    <row r="21" spans="2:2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23.25">
      <c r="B22" s="2"/>
      <c r="C22" s="2"/>
      <c r="D22" s="2"/>
      <c r="E22" s="2"/>
      <c r="F22" s="2"/>
      <c r="G22" s="2"/>
      <c r="H22" s="2"/>
      <c r="I22" s="2"/>
      <c r="J22" s="3" t="s">
        <v>61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23.25">
      <c r="J23" s="3" t="s">
        <v>66</v>
      </c>
    </row>
    <row r="24" ht="18.75">
      <c r="J24" s="3"/>
    </row>
    <row r="25" spans="1:8" ht="12.75">
      <c r="A25" s="1" t="s">
        <v>42</v>
      </c>
      <c r="B25" s="1" t="s">
        <v>43</v>
      </c>
      <c r="C25" s="1" t="s">
        <v>44</v>
      </c>
      <c r="D25" s="1" t="s">
        <v>45</v>
      </c>
      <c r="E25" s="1" t="s">
        <v>46</v>
      </c>
      <c r="F25" s="1" t="s">
        <v>47</v>
      </c>
      <c r="G25" s="1" t="s">
        <v>48</v>
      </c>
      <c r="H25" s="1" t="s">
        <v>49</v>
      </c>
    </row>
    <row r="26" spans="1:8" ht="12.75">
      <c r="A26" s="1" t="s">
        <v>50</v>
      </c>
      <c r="B26" s="1" t="s">
        <v>36</v>
      </c>
      <c r="C26" s="1" t="s">
        <v>51</v>
      </c>
      <c r="D26" s="1">
        <v>20</v>
      </c>
      <c r="E26" s="1">
        <v>10</v>
      </c>
      <c r="F26" s="1">
        <v>600</v>
      </c>
      <c r="G26" s="1">
        <v>-600</v>
      </c>
      <c r="H26" s="1" t="s">
        <v>52</v>
      </c>
    </row>
    <row r="27" spans="1:8" ht="12.75">
      <c r="A27" s="1" t="s">
        <v>53</v>
      </c>
      <c r="B27" s="1" t="s">
        <v>37</v>
      </c>
      <c r="C27" s="1" t="s">
        <v>51</v>
      </c>
      <c r="D27" s="1">
        <v>20</v>
      </c>
      <c r="E27" s="1">
        <v>10</v>
      </c>
      <c r="F27" s="1">
        <v>600</v>
      </c>
      <c r="G27" s="1">
        <v>-600</v>
      </c>
      <c r="H27" s="1" t="s">
        <v>54</v>
      </c>
    </row>
    <row r="28" spans="1:8" ht="12.75">
      <c r="A28" s="1" t="s">
        <v>53</v>
      </c>
      <c r="B28" s="1" t="s">
        <v>38</v>
      </c>
      <c r="C28" s="1" t="s">
        <v>51</v>
      </c>
      <c r="D28" s="1">
        <v>20</v>
      </c>
      <c r="E28" s="1">
        <v>10</v>
      </c>
      <c r="F28" s="1">
        <v>600</v>
      </c>
      <c r="G28" s="1">
        <v>-600</v>
      </c>
      <c r="H28" s="1" t="s">
        <v>55</v>
      </c>
    </row>
    <row r="29" spans="1:8" ht="12.75">
      <c r="A29" s="1" t="s">
        <v>53</v>
      </c>
      <c r="B29" s="1" t="s">
        <v>41</v>
      </c>
      <c r="C29" s="1" t="s">
        <v>56</v>
      </c>
      <c r="D29" s="1">
        <v>20</v>
      </c>
      <c r="E29" s="1">
        <v>10</v>
      </c>
      <c r="F29" s="1">
        <v>300</v>
      </c>
      <c r="G29" s="1">
        <v>-500</v>
      </c>
      <c r="H29" s="1" t="s">
        <v>57</v>
      </c>
    </row>
    <row r="30" spans="1:8" ht="12.75">
      <c r="A30" s="1" t="s">
        <v>58</v>
      </c>
      <c r="B30" s="1" t="s">
        <v>39</v>
      </c>
      <c r="C30" s="1" t="s">
        <v>51</v>
      </c>
      <c r="D30" s="1">
        <v>20</v>
      </c>
      <c r="E30" s="1">
        <v>10</v>
      </c>
      <c r="F30" s="1">
        <v>500</v>
      </c>
      <c r="G30" s="1">
        <v>-500</v>
      </c>
      <c r="H30" s="1" t="s">
        <v>59</v>
      </c>
    </row>
    <row r="31" spans="1:8" ht="12.75">
      <c r="A31" s="1" t="s">
        <v>58</v>
      </c>
      <c r="B31" s="1" t="s">
        <v>40</v>
      </c>
      <c r="C31" s="1" t="s">
        <v>51</v>
      </c>
      <c r="D31" s="1">
        <v>20</v>
      </c>
      <c r="E31" s="1">
        <v>10</v>
      </c>
      <c r="F31" s="1">
        <v>500</v>
      </c>
      <c r="G31" s="1">
        <v>-500</v>
      </c>
      <c r="H31" s="1" t="s">
        <v>60</v>
      </c>
    </row>
    <row r="34" spans="17:18" ht="12.75">
      <c r="Q34" s="2"/>
      <c r="R34" s="2"/>
    </row>
    <row r="35" spans="17:18" ht="12.75">
      <c r="Q35" s="2"/>
      <c r="R35" s="2"/>
    </row>
    <row r="36" spans="17:18" ht="12.75">
      <c r="Q36" s="2"/>
      <c r="R36" s="2"/>
    </row>
    <row r="37" spans="17:18" ht="12.75">
      <c r="Q37" s="2"/>
      <c r="R37" s="2"/>
    </row>
    <row r="38" spans="17:18" ht="12.75">
      <c r="Q38" s="2"/>
      <c r="R38" s="2"/>
    </row>
    <row r="39" spans="17:18" ht="12.75">
      <c r="Q39" s="2"/>
      <c r="R39" s="2"/>
    </row>
    <row r="40" spans="2:18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Q41" s="2"/>
      <c r="R41" s="2"/>
    </row>
    <row r="42" spans="2:18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Q42" s="2"/>
      <c r="R4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2007-09-12T00:15:15Z</dcterms:created>
  <dcterms:modified xsi:type="dcterms:W3CDTF">2007-09-12T00:16:24Z</dcterms:modified>
  <cp:category/>
  <cp:version/>
  <cp:contentType/>
  <cp:contentStatus/>
</cp:coreProperties>
</file>