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290" windowWidth="13365" windowHeight="939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<sst xmlns="http://schemas.openxmlformats.org/spreadsheetml/2006/main" count="135" uniqueCount="78">
  <si>
    <t>manganite70593gmanganite70593gmanganite70593gmanganite70593gmanganite70593gmanganite70593gmanganite70593gmanganite70593gmanganite70593gmanganite70593gmanganite70593gmanganite70593g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</si>
  <si>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</si>
  <si>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</si>
  <si>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</si>
  <si>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</si>
  <si>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</si>
  <si>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</si>
  <si>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</si>
  <si>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</si>
  <si>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</si>
  <si>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</si>
  <si>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</si>
  <si>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</si>
  <si>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</si>
  <si>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</si>
  <si>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</si>
  <si>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</si>
  <si>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</si>
  <si>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</si>
  <si>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</si>
  <si>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</si>
  <si>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</si>
  <si>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</si>
  <si>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</si>
  <si>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Cl</t>
  </si>
  <si>
    <t>K2O</t>
  </si>
  <si>
    <t>CaO</t>
  </si>
  <si>
    <t>TiO2</t>
  </si>
  <si>
    <t>Cr2O3</t>
  </si>
  <si>
    <t>Mn2O3</t>
  </si>
  <si>
    <t>Fe2O3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</si>
  <si>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</si>
  <si>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</si>
  <si>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</si>
  <si>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</si>
  <si>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</si>
  <si>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</si>
  <si>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</si>
  <si>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</si>
  <si>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</si>
  <si>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</si>
  <si>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K</t>
  </si>
  <si>
    <t>Ca</t>
  </si>
  <si>
    <t>Ti</t>
  </si>
  <si>
    <t>Cr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</si>
  <si>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</si>
  <si>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</si>
  <si>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</si>
  <si>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</si>
  <si>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</si>
  <si>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</si>
  <si>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</si>
  <si>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</si>
  <si>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</si>
  <si>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</si>
  <si>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</si>
  <si>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</si>
  <si>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</si>
  <si>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anor-hk</t>
  </si>
  <si>
    <t>diopside</t>
  </si>
  <si>
    <t>MgF2</t>
  </si>
  <si>
    <t>PET</t>
  </si>
  <si>
    <t>scap-s</t>
  </si>
  <si>
    <t>kspar-OR1</t>
  </si>
  <si>
    <t>wollast</t>
  </si>
  <si>
    <t>rutile1</t>
  </si>
  <si>
    <t>chrom-s</t>
  </si>
  <si>
    <t>rhod-791</t>
  </si>
  <si>
    <t>LIF</t>
  </si>
  <si>
    <t>fayalite</t>
  </si>
  <si>
    <t>not present in the wds scan</t>
  </si>
  <si>
    <r>
      <t>Mn</t>
    </r>
    <r>
      <rPr>
        <vertAlign val="superscript"/>
        <sz val="14"/>
        <rFont val="Times New Roman"/>
        <family val="1"/>
      </rPr>
      <t>3+</t>
    </r>
    <r>
      <rPr>
        <sz val="14"/>
        <rFont val="Times New Roman"/>
        <family val="1"/>
      </rPr>
      <t>O(OH)</t>
    </r>
  </si>
  <si>
    <t>ideal</t>
  </si>
  <si>
    <t>measured</t>
  </si>
  <si>
    <r>
      <t>Mn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O(OH)</t>
    </r>
  </si>
  <si>
    <t>OH estimated by difference and stoichiometry</t>
  </si>
  <si>
    <t>H2O*</t>
  </si>
  <si>
    <t>OH**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</si>
</sst>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</numFmts>
  <fonts count="8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164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56"/>
  <sheetViews>
    <sheetView tabSelected="1" workbookViewId="0" topLeftCell="A1">
      <selection activeCell="E11" sqref="E11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3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6" ht="12.75">
      <c r="A3" s="1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</row>
    <row r="4" spans="1:32" ht="12.75">
      <c r="A4" s="1" t="s">
        <v>29</v>
      </c>
      <c r="B4" s="3">
        <v>80.43</v>
      </c>
      <c r="C4" s="3">
        <v>80.5</v>
      </c>
      <c r="D4" s="1">
        <v>80.57</v>
      </c>
      <c r="E4" s="1">
        <v>80.57</v>
      </c>
      <c r="F4" s="1">
        <v>80.65</v>
      </c>
      <c r="G4" s="1">
        <v>80.59</v>
      </c>
      <c r="H4" s="1">
        <v>80.37</v>
      </c>
      <c r="I4" s="1">
        <v>80.52</v>
      </c>
      <c r="J4" s="1">
        <v>80.66</v>
      </c>
      <c r="K4" s="1">
        <v>80.44</v>
      </c>
      <c r="L4" s="1">
        <v>80.07</v>
      </c>
      <c r="M4" s="1">
        <v>80.33</v>
      </c>
      <c r="N4" s="3"/>
      <c r="O4" s="3">
        <f>AVERAGE(B4:M4)</f>
        <v>80.475</v>
      </c>
      <c r="P4" s="3">
        <f>STDEV(B4:M4)</f>
        <v>0.16462077633555489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22" s="6" customFormat="1" ht="12.75">
      <c r="A5" s="6" t="s">
        <v>22</v>
      </c>
      <c r="B5" s="7">
        <v>0.11</v>
      </c>
      <c r="C5" s="7">
        <v>0.27</v>
      </c>
      <c r="D5" s="7">
        <v>0.24</v>
      </c>
      <c r="E5" s="7">
        <v>0.25</v>
      </c>
      <c r="F5" s="7">
        <v>0.16</v>
      </c>
      <c r="G5" s="7">
        <v>0.18</v>
      </c>
      <c r="H5" s="7">
        <v>0.12</v>
      </c>
      <c r="I5" s="7">
        <v>0.07</v>
      </c>
      <c r="J5" s="7">
        <v>0.05</v>
      </c>
      <c r="K5" s="7">
        <v>0.25</v>
      </c>
      <c r="L5" s="7">
        <v>0.48</v>
      </c>
      <c r="M5" s="7">
        <v>0.32</v>
      </c>
      <c r="N5" s="7"/>
      <c r="O5" s="7">
        <f>AVERAGE(B5:M5)</f>
        <v>0.20833333333333334</v>
      </c>
      <c r="P5" s="7">
        <f>STDEV(B5:M5)</f>
        <v>0.12036560467126312</v>
      </c>
      <c r="Q5" s="7" t="s">
        <v>70</v>
      </c>
      <c r="R5" s="7"/>
      <c r="S5" s="7"/>
      <c r="T5" s="7"/>
      <c r="U5" s="7"/>
      <c r="V5" s="7"/>
    </row>
    <row r="6" spans="1:22" s="6" customFormat="1" ht="12.75">
      <c r="A6" s="6" t="s">
        <v>19</v>
      </c>
      <c r="B6" s="7">
        <v>0.41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0.47</v>
      </c>
      <c r="I6" s="7">
        <v>0.23</v>
      </c>
      <c r="J6" s="7">
        <v>0.17</v>
      </c>
      <c r="K6" s="7">
        <v>0</v>
      </c>
      <c r="L6" s="7">
        <v>0.23</v>
      </c>
      <c r="M6" s="7">
        <v>0.23</v>
      </c>
      <c r="N6" s="7"/>
      <c r="O6" s="7">
        <f>AVERAGE(B6:M6)</f>
        <v>0.145</v>
      </c>
      <c r="P6" s="7">
        <f>STDEV(B6:M6)</f>
        <v>0.17170270289607611</v>
      </c>
      <c r="Q6" s="7" t="s">
        <v>70</v>
      </c>
      <c r="R6" s="7"/>
      <c r="S6" s="7"/>
      <c r="T6" s="7"/>
      <c r="U6" s="7"/>
      <c r="V6" s="7"/>
    </row>
    <row r="7" spans="1:22" s="6" customFormat="1" ht="12.75">
      <c r="A7" s="6" t="s">
        <v>21</v>
      </c>
      <c r="B7" s="7">
        <v>0</v>
      </c>
      <c r="C7" s="7">
        <v>0</v>
      </c>
      <c r="D7" s="7">
        <v>0.05</v>
      </c>
      <c r="E7" s="7">
        <v>0.03</v>
      </c>
      <c r="F7" s="7">
        <v>0</v>
      </c>
      <c r="G7" s="7">
        <v>0.02</v>
      </c>
      <c r="H7" s="7">
        <v>0</v>
      </c>
      <c r="I7" s="7">
        <v>0.01</v>
      </c>
      <c r="J7" s="7">
        <v>0</v>
      </c>
      <c r="K7" s="7">
        <v>0.09</v>
      </c>
      <c r="L7" s="7">
        <v>0.05</v>
      </c>
      <c r="M7" s="7">
        <v>0.05</v>
      </c>
      <c r="N7" s="7"/>
      <c r="O7" s="7">
        <f>AVERAGE(B7:M7)</f>
        <v>0.024999999999999998</v>
      </c>
      <c r="P7" s="7">
        <f>STDEV(B7:M7)</f>
        <v>0.029387690682262935</v>
      </c>
      <c r="Q7" s="7" t="s">
        <v>70</v>
      </c>
      <c r="R7" s="7"/>
      <c r="S7" s="7"/>
      <c r="T7" s="7"/>
      <c r="U7" s="7"/>
      <c r="V7" s="7"/>
    </row>
    <row r="8" spans="1:22" s="6" customFormat="1" ht="12.75">
      <c r="A8" s="6" t="s">
        <v>20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0.04</v>
      </c>
      <c r="J8" s="7">
        <v>0.03</v>
      </c>
      <c r="K8" s="7">
        <v>0.01</v>
      </c>
      <c r="L8" s="7">
        <v>0.1</v>
      </c>
      <c r="M8" s="7">
        <v>0.02</v>
      </c>
      <c r="N8" s="7"/>
      <c r="O8" s="7">
        <f>AVERAGE(B8:M8)</f>
        <v>0.016666666666666666</v>
      </c>
      <c r="P8" s="7">
        <f>STDEV(B8:M8)</f>
        <v>0.029644356609443877</v>
      </c>
      <c r="Q8" s="7" t="s">
        <v>70</v>
      </c>
      <c r="R8" s="7"/>
      <c r="S8" s="7"/>
      <c r="T8" s="7"/>
      <c r="U8" s="7"/>
      <c r="V8" s="7"/>
    </row>
    <row r="9" spans="1:22" s="6" customFormat="1" ht="12.75">
      <c r="A9" s="6" t="s">
        <v>26</v>
      </c>
      <c r="B9" s="7">
        <v>0.03</v>
      </c>
      <c r="C9" s="7">
        <v>0.01</v>
      </c>
      <c r="D9" s="7">
        <v>0</v>
      </c>
      <c r="E9" s="7">
        <v>0</v>
      </c>
      <c r="F9" s="7">
        <v>0</v>
      </c>
      <c r="G9" s="7">
        <v>0.02</v>
      </c>
      <c r="H9" s="7">
        <v>0.03</v>
      </c>
      <c r="I9" s="7">
        <v>0.03</v>
      </c>
      <c r="J9" s="7">
        <v>0</v>
      </c>
      <c r="K9" s="7">
        <v>0</v>
      </c>
      <c r="L9" s="7">
        <v>0.01</v>
      </c>
      <c r="M9" s="7">
        <v>0</v>
      </c>
      <c r="N9" s="7"/>
      <c r="O9" s="7">
        <f>AVERAGE(B9:M9)</f>
        <v>0.010833333333333334</v>
      </c>
      <c r="P9" s="7">
        <f>STDEV(B9:M9)</f>
        <v>0.013113721705515063</v>
      </c>
      <c r="Q9" s="7" t="s">
        <v>70</v>
      </c>
      <c r="R9" s="7"/>
      <c r="S9" s="7"/>
      <c r="T9" s="7"/>
      <c r="U9" s="7"/>
      <c r="V9" s="7"/>
    </row>
    <row r="10" spans="1:22" s="6" customFormat="1" ht="12.75">
      <c r="A10" s="6" t="s">
        <v>28</v>
      </c>
      <c r="B10" s="7">
        <v>0</v>
      </c>
      <c r="C10" s="7">
        <v>0.03</v>
      </c>
      <c r="D10" s="7">
        <v>0</v>
      </c>
      <c r="E10" s="7">
        <v>0</v>
      </c>
      <c r="F10" s="7">
        <v>0.02</v>
      </c>
      <c r="G10" s="7">
        <v>0.01</v>
      </c>
      <c r="H10" s="7">
        <v>0.02</v>
      </c>
      <c r="I10" s="7">
        <v>0</v>
      </c>
      <c r="J10" s="7">
        <v>0</v>
      </c>
      <c r="K10" s="7">
        <v>0</v>
      </c>
      <c r="L10" s="7">
        <v>0.03</v>
      </c>
      <c r="M10" s="7">
        <v>0</v>
      </c>
      <c r="N10" s="7"/>
      <c r="O10" s="7">
        <f>AVERAGE(B10:M10)</f>
        <v>0.009166666666666667</v>
      </c>
      <c r="P10" s="7">
        <f>STDEV(B10:M10)</f>
        <v>0.012401124093721455</v>
      </c>
      <c r="Q10" s="7" t="s">
        <v>70</v>
      </c>
      <c r="R10" s="7"/>
      <c r="S10" s="7"/>
      <c r="T10" s="7"/>
      <c r="U10" s="7"/>
      <c r="V10" s="7"/>
    </row>
    <row r="11" spans="1:22" s="6" customFormat="1" ht="12.75">
      <c r="A11" s="6" t="s">
        <v>23</v>
      </c>
      <c r="B11" s="7">
        <v>0.01</v>
      </c>
      <c r="C11" s="7">
        <v>0</v>
      </c>
      <c r="D11" s="7">
        <v>0</v>
      </c>
      <c r="E11" s="7">
        <v>0.01</v>
      </c>
      <c r="F11" s="7">
        <v>0.01</v>
      </c>
      <c r="G11" s="7">
        <v>0</v>
      </c>
      <c r="H11" s="7">
        <v>0</v>
      </c>
      <c r="I11" s="7">
        <v>0.01</v>
      </c>
      <c r="J11" s="7">
        <v>0</v>
      </c>
      <c r="K11" s="7">
        <v>0.05</v>
      </c>
      <c r="L11" s="7">
        <v>0</v>
      </c>
      <c r="M11" s="7">
        <v>0</v>
      </c>
      <c r="N11" s="7"/>
      <c r="O11" s="7">
        <f>AVERAGE(B11:M11)</f>
        <v>0.0075</v>
      </c>
      <c r="P11" s="7">
        <f>STDEV(B11:M11)</f>
        <v>0.014222261679238199</v>
      </c>
      <c r="Q11" s="7" t="s">
        <v>70</v>
      </c>
      <c r="R11" s="7"/>
      <c r="S11" s="7"/>
      <c r="T11" s="7"/>
      <c r="U11" s="7"/>
      <c r="V11" s="7"/>
    </row>
    <row r="12" spans="1:22" s="6" customFormat="1" ht="12.75">
      <c r="A12" s="6" t="s">
        <v>25</v>
      </c>
      <c r="B12" s="7">
        <v>0</v>
      </c>
      <c r="C12" s="7">
        <v>0.04</v>
      </c>
      <c r="D12" s="7">
        <v>0</v>
      </c>
      <c r="E12" s="7">
        <v>0</v>
      </c>
      <c r="F12" s="7">
        <v>0</v>
      </c>
      <c r="G12" s="7">
        <v>0.03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/>
      <c r="O12" s="7">
        <f>AVERAGE(B12:M12)</f>
        <v>0.005833333333333334</v>
      </c>
      <c r="P12" s="7">
        <f>STDEV(B12:M12)</f>
        <v>0.01378954368902449</v>
      </c>
      <c r="Q12" s="7" t="s">
        <v>70</v>
      </c>
      <c r="R12" s="7"/>
      <c r="S12" s="7"/>
      <c r="T12" s="7"/>
      <c r="U12" s="7"/>
      <c r="V12" s="7"/>
    </row>
    <row r="13" spans="1:22" s="6" customFormat="1" ht="12.75">
      <c r="A13" s="6" t="s">
        <v>27</v>
      </c>
      <c r="B13" s="7">
        <v>0.02</v>
      </c>
      <c r="C13" s="7">
        <v>0</v>
      </c>
      <c r="D13" s="7">
        <v>0</v>
      </c>
      <c r="E13" s="7">
        <v>0</v>
      </c>
      <c r="F13" s="7">
        <v>0.01</v>
      </c>
      <c r="G13" s="7">
        <v>0</v>
      </c>
      <c r="H13" s="7">
        <v>0</v>
      </c>
      <c r="I13" s="7">
        <v>0.02</v>
      </c>
      <c r="J13" s="7">
        <v>0</v>
      </c>
      <c r="K13" s="7">
        <v>0.02</v>
      </c>
      <c r="L13" s="7">
        <v>0</v>
      </c>
      <c r="M13" s="7">
        <v>0</v>
      </c>
      <c r="N13" s="7"/>
      <c r="O13" s="7">
        <f>AVERAGE(B13:M13)</f>
        <v>0.005833333333333334</v>
      </c>
      <c r="P13" s="7">
        <f>STDEV(B13:M13)</f>
        <v>0.0090033663737852</v>
      </c>
      <c r="Q13" s="7" t="s">
        <v>70</v>
      </c>
      <c r="R13" s="7"/>
      <c r="S13" s="7"/>
      <c r="T13" s="7"/>
      <c r="U13" s="7"/>
      <c r="V13" s="7"/>
    </row>
    <row r="14" spans="1:22" s="6" customFormat="1" ht="12.75">
      <c r="A14" s="6" t="s">
        <v>24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/>
      <c r="O14" s="7">
        <f>AVERAGE(B14:M14)</f>
        <v>0</v>
      </c>
      <c r="P14" s="7">
        <f>STDEV(B14:M14)</f>
        <v>0</v>
      </c>
      <c r="Q14" s="7" t="s">
        <v>70</v>
      </c>
      <c r="R14" s="7"/>
      <c r="S14" s="7"/>
      <c r="T14" s="7"/>
      <c r="U14" s="7"/>
      <c r="V14" s="7"/>
    </row>
    <row r="15" spans="1:22" s="6" customFormat="1" ht="12.75">
      <c r="A15" s="6" t="s">
        <v>30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/>
      <c r="O15" s="7">
        <f>AVERAGE(B15:M15)</f>
        <v>0</v>
      </c>
      <c r="P15" s="7">
        <f>STDEV(B15:M15)</f>
        <v>0</v>
      </c>
      <c r="Q15" s="7" t="s">
        <v>70</v>
      </c>
      <c r="R15" s="7"/>
      <c r="S15" s="7"/>
      <c r="T15" s="7"/>
      <c r="U15" s="7"/>
      <c r="V15" s="7"/>
    </row>
    <row r="16" spans="1:21" ht="12.75">
      <c r="A16" s="3" t="s">
        <v>31</v>
      </c>
      <c r="B16" s="3">
        <f>SUM(B4:B15)</f>
        <v>81.01</v>
      </c>
      <c r="C16" s="3">
        <f aca="true" t="shared" si="0" ref="C16:M16">SUM(C4:C15)</f>
        <v>80.85000000000001</v>
      </c>
      <c r="D16" s="3">
        <f t="shared" si="0"/>
        <v>80.85999999999999</v>
      </c>
      <c r="E16" s="3">
        <f t="shared" si="0"/>
        <v>80.86</v>
      </c>
      <c r="F16" s="3">
        <f t="shared" si="0"/>
        <v>80.85000000000001</v>
      </c>
      <c r="G16" s="3">
        <f t="shared" si="0"/>
        <v>80.85000000000001</v>
      </c>
      <c r="H16" s="3">
        <f t="shared" si="0"/>
        <v>81.01</v>
      </c>
      <c r="I16" s="3">
        <f t="shared" si="0"/>
        <v>80.93</v>
      </c>
      <c r="J16" s="3">
        <f t="shared" si="0"/>
        <v>80.91</v>
      </c>
      <c r="K16" s="3">
        <f t="shared" si="0"/>
        <v>80.86</v>
      </c>
      <c r="L16" s="3">
        <f t="shared" si="0"/>
        <v>80.97</v>
      </c>
      <c r="M16" s="3">
        <f t="shared" si="0"/>
        <v>80.94999999999999</v>
      </c>
      <c r="N16" s="3"/>
      <c r="O16" s="3">
        <f>AVERAGE(B16:M16)</f>
        <v>80.90916666666668</v>
      </c>
      <c r="P16" s="3">
        <f>STDEV(B16:M16)</f>
        <v>0.06316764610634712</v>
      </c>
      <c r="Q16" s="3"/>
      <c r="R16" s="3"/>
      <c r="S16" s="3"/>
      <c r="T16" s="3"/>
      <c r="U16" s="3"/>
    </row>
    <row r="17" spans="1:21" ht="12.75">
      <c r="A17" s="3" t="s">
        <v>76</v>
      </c>
      <c r="B17" s="3">
        <f>100-B4</f>
        <v>19.569999999999993</v>
      </c>
      <c r="C17" s="3">
        <f aca="true" t="shared" si="1" ref="C17:M17">100-C4</f>
        <v>19.5</v>
      </c>
      <c r="D17" s="3">
        <f t="shared" si="1"/>
        <v>19.430000000000007</v>
      </c>
      <c r="E17" s="3">
        <f t="shared" si="1"/>
        <v>19.430000000000007</v>
      </c>
      <c r="F17" s="3">
        <f t="shared" si="1"/>
        <v>19.349999999999994</v>
      </c>
      <c r="G17" s="3">
        <f t="shared" si="1"/>
        <v>19.409999999999997</v>
      </c>
      <c r="H17" s="3">
        <f t="shared" si="1"/>
        <v>19.629999999999995</v>
      </c>
      <c r="I17" s="3">
        <f t="shared" si="1"/>
        <v>19.480000000000004</v>
      </c>
      <c r="J17" s="3">
        <f t="shared" si="1"/>
        <v>19.340000000000003</v>
      </c>
      <c r="K17" s="3">
        <f t="shared" si="1"/>
        <v>19.560000000000002</v>
      </c>
      <c r="L17" s="3">
        <f t="shared" si="1"/>
        <v>19.930000000000007</v>
      </c>
      <c r="M17" s="3">
        <f t="shared" si="1"/>
        <v>19.67</v>
      </c>
      <c r="N17" s="3"/>
      <c r="O17" s="3">
        <f>AVERAGE(B17:M17)</f>
        <v>19.525000000000002</v>
      </c>
      <c r="P17" s="3">
        <f>STDEV(B17:M17)</f>
        <v>0.16462077633178798</v>
      </c>
      <c r="Q17" s="3"/>
      <c r="R17" s="3"/>
      <c r="S17" s="3"/>
      <c r="T17" s="3"/>
      <c r="U17" s="3"/>
    </row>
    <row r="18" spans="2:22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2.75">
      <c r="A19" s="1" t="s">
        <v>32</v>
      </c>
      <c r="B19" s="3" t="s">
        <v>33</v>
      </c>
      <c r="C19" s="3" t="s">
        <v>34</v>
      </c>
      <c r="D19" s="3" t="s">
        <v>35</v>
      </c>
      <c r="E19" s="3">
        <v>1.5</v>
      </c>
      <c r="F19" s="3" t="s">
        <v>36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19" ht="12.75">
      <c r="A20" s="1" t="s">
        <v>45</v>
      </c>
      <c r="B20" s="2">
        <v>0.996995906095614</v>
      </c>
      <c r="C20" s="2">
        <v>0.9940608079434338</v>
      </c>
      <c r="D20" s="2">
        <v>0.9946066190276527</v>
      </c>
      <c r="E20" s="2">
        <v>0.9945220651044767</v>
      </c>
      <c r="F20" s="2">
        <v>0.9963037055303668</v>
      </c>
      <c r="G20" s="2">
        <v>0.9956666736046282</v>
      </c>
      <c r="H20" s="2">
        <v>0.9970878150531417</v>
      </c>
      <c r="I20" s="2">
        <v>0.9971834163259812</v>
      </c>
      <c r="J20" s="2">
        <v>0.998725991234851</v>
      </c>
      <c r="K20" s="2">
        <v>0.9922651292283603</v>
      </c>
      <c r="L20" s="2">
        <v>0.9884700450959109</v>
      </c>
      <c r="M20" s="2">
        <v>0.9928590922337973</v>
      </c>
      <c r="N20" s="2"/>
      <c r="O20" s="2">
        <f aca="true" t="shared" si="2" ref="O18:O32">AVERAGE(B20:M20)</f>
        <v>0.9948956055398512</v>
      </c>
      <c r="P20" s="3">
        <f aca="true" t="shared" si="3" ref="P18:P32">STDEV(B20:M20)</f>
        <v>0.0027793854955320413</v>
      </c>
      <c r="Q20" s="8">
        <v>1</v>
      </c>
      <c r="R20" s="2"/>
      <c r="S20" s="2"/>
    </row>
    <row r="21" spans="1:19" ht="12.75">
      <c r="A21" s="1" t="s">
        <v>39</v>
      </c>
      <c r="B21" s="2">
        <v>0.0021113052917415965</v>
      </c>
      <c r="C21" s="2">
        <v>0.005162545354608423</v>
      </c>
      <c r="D21" s="2">
        <v>0.004587459761779485</v>
      </c>
      <c r="E21" s="2">
        <v>0.004778197677800716</v>
      </c>
      <c r="F21" s="2">
        <v>0.003060486028792509</v>
      </c>
      <c r="G21" s="2">
        <v>0.003443407055540251</v>
      </c>
      <c r="H21" s="2">
        <v>0.002305174100401225</v>
      </c>
      <c r="I21" s="2">
        <v>0.0013423085791108825</v>
      </c>
      <c r="J21" s="2">
        <v>0.0009586082972073764</v>
      </c>
      <c r="K21" s="2">
        <v>0.004775058767527491</v>
      </c>
      <c r="L21" s="2">
        <v>0.009175251269323746</v>
      </c>
      <c r="M21" s="2">
        <v>0.006124108457045155</v>
      </c>
      <c r="N21" s="2"/>
      <c r="O21" s="2">
        <f t="shared" si="2"/>
        <v>0.003985325886739904</v>
      </c>
      <c r="P21" s="3">
        <f t="shared" si="3"/>
        <v>0.0022990290201847746</v>
      </c>
      <c r="Q21" s="7" t="s">
        <v>70</v>
      </c>
      <c r="R21" s="2"/>
      <c r="S21" s="2"/>
    </row>
    <row r="22" spans="1:19" ht="12.75">
      <c r="A22" s="1" t="s">
        <v>19</v>
      </c>
      <c r="B22" s="2">
        <v>0.03647523974294912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0.041848152597406714</v>
      </c>
      <c r="I22" s="2">
        <v>0.020442693122159402</v>
      </c>
      <c r="J22" s="2">
        <v>0.015106924128270412</v>
      </c>
      <c r="K22" s="2">
        <v>0</v>
      </c>
      <c r="L22" s="2">
        <v>0.020377950944535317</v>
      </c>
      <c r="M22" s="2">
        <v>0.02040218486450422</v>
      </c>
      <c r="N22" s="2"/>
      <c r="O22" s="2">
        <f t="shared" si="2"/>
        <v>0.0128877621166521</v>
      </c>
      <c r="P22" s="3">
        <f t="shared" si="3"/>
        <v>0.015273896128135778</v>
      </c>
      <c r="Q22" s="7" t="s">
        <v>70</v>
      </c>
      <c r="R22" s="2"/>
      <c r="S22" s="2"/>
    </row>
    <row r="23" spans="1:19" ht="12.75">
      <c r="A23" s="1" t="s">
        <v>38</v>
      </c>
      <c r="B23" s="2">
        <v>0</v>
      </c>
      <c r="C23" s="2">
        <v>0</v>
      </c>
      <c r="D23" s="2">
        <v>0.001208881815851712</v>
      </c>
      <c r="E23" s="2">
        <v>0.0007252674275243296</v>
      </c>
      <c r="F23" s="2">
        <v>0</v>
      </c>
      <c r="G23" s="2">
        <v>0.00048394796716032793</v>
      </c>
      <c r="H23" s="2">
        <v>0</v>
      </c>
      <c r="I23" s="2">
        <v>0.00024255327351092057</v>
      </c>
      <c r="J23" s="2">
        <v>0</v>
      </c>
      <c r="K23" s="2">
        <v>0.002174372946953618</v>
      </c>
      <c r="L23" s="2">
        <v>0.001208925526471897</v>
      </c>
      <c r="M23" s="2">
        <v>0.0012103632080394215</v>
      </c>
      <c r="N23" s="2"/>
      <c r="O23" s="2">
        <f t="shared" si="2"/>
        <v>0.0006045260137926855</v>
      </c>
      <c r="P23" s="3">
        <f t="shared" si="3"/>
        <v>0.0007102754351583919</v>
      </c>
      <c r="Q23" s="7" t="s">
        <v>70</v>
      </c>
      <c r="R23" s="2"/>
      <c r="S23" s="2"/>
    </row>
    <row r="24" spans="1:19" ht="12.75">
      <c r="A24" s="1" t="s">
        <v>37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0.001261843431051291</v>
      </c>
      <c r="J24" s="2">
        <v>0.0009462014038253376</v>
      </c>
      <c r="K24" s="2">
        <v>0.0003142171362620409</v>
      </c>
      <c r="L24" s="2">
        <v>0.0031446179062598893</v>
      </c>
      <c r="M24" s="2">
        <v>0.0006296715113935362</v>
      </c>
      <c r="N24" s="2"/>
      <c r="O24" s="2">
        <f t="shared" si="2"/>
        <v>0.0005247126157326746</v>
      </c>
      <c r="P24" s="3">
        <f t="shared" si="3"/>
        <v>0.000932616377779675</v>
      </c>
      <c r="Q24" s="7" t="s">
        <v>70</v>
      </c>
      <c r="R24" s="2"/>
      <c r="S24" s="2"/>
    </row>
    <row r="25" spans="1:19" ht="12.75">
      <c r="A25" s="1" t="s">
        <v>42</v>
      </c>
      <c r="B25" s="2">
        <v>0.0005234762840632347</v>
      </c>
      <c r="C25" s="2">
        <v>0.00017382711451092197</v>
      </c>
      <c r="D25" s="2">
        <v>0</v>
      </c>
      <c r="E25" s="2">
        <v>0</v>
      </c>
      <c r="F25" s="2">
        <v>0</v>
      </c>
      <c r="G25" s="2">
        <v>0.00034782697570887234</v>
      </c>
      <c r="H25" s="2">
        <v>0.0005239153769821025</v>
      </c>
      <c r="I25" s="2">
        <v>0.0005229895193193806</v>
      </c>
      <c r="J25" s="2">
        <v>0</v>
      </c>
      <c r="K25" s="2">
        <v>0</v>
      </c>
      <c r="L25" s="2">
        <v>0.00017377773573358935</v>
      </c>
      <c r="M25" s="2">
        <v>0</v>
      </c>
      <c r="N25" s="2"/>
      <c r="O25" s="2">
        <f t="shared" si="2"/>
        <v>0.00018881775052650846</v>
      </c>
      <c r="P25" s="3">
        <f t="shared" si="3"/>
        <v>0.0002287525929853722</v>
      </c>
      <c r="Q25" s="7" t="s">
        <v>70</v>
      </c>
      <c r="R25" s="2"/>
      <c r="S25" s="2"/>
    </row>
    <row r="26" spans="1:19" ht="12.75">
      <c r="A26" s="1" t="s">
        <v>44</v>
      </c>
      <c r="B26" s="2">
        <v>0</v>
      </c>
      <c r="C26" s="2">
        <v>0.00038480480206413476</v>
      </c>
      <c r="D26" s="2">
        <v>0</v>
      </c>
      <c r="E26" s="2">
        <v>0</v>
      </c>
      <c r="F26" s="2">
        <v>0.00025663715175171345</v>
      </c>
      <c r="G26" s="2">
        <v>0.00012833200286081702</v>
      </c>
      <c r="H26" s="2">
        <v>0.00025773392846895727</v>
      </c>
      <c r="I26" s="2">
        <v>0</v>
      </c>
      <c r="J26" s="2">
        <v>0</v>
      </c>
      <c r="K26" s="2">
        <v>0</v>
      </c>
      <c r="L26" s="2">
        <v>0.00038469549120839677</v>
      </c>
      <c r="M26" s="2">
        <v>0</v>
      </c>
      <c r="N26" s="2"/>
      <c r="O26" s="2">
        <f t="shared" si="2"/>
        <v>0.00011768361469616829</v>
      </c>
      <c r="P26" s="3">
        <f t="shared" si="3"/>
        <v>0.00015915420399261604</v>
      </c>
      <c r="Q26" s="7" t="s">
        <v>70</v>
      </c>
      <c r="R26" s="2"/>
      <c r="S26" s="2"/>
    </row>
    <row r="27" spans="1:19" ht="12.75">
      <c r="A27" s="1" t="s">
        <v>40</v>
      </c>
      <c r="B27" s="2">
        <v>0.0001628555710999803</v>
      </c>
      <c r="C27" s="2">
        <v>0</v>
      </c>
      <c r="D27" s="2">
        <v>0</v>
      </c>
      <c r="E27" s="2">
        <v>0.00016216919952972514</v>
      </c>
      <c r="F27" s="2">
        <v>0.00016229856780225293</v>
      </c>
      <c r="G27" s="2">
        <v>0</v>
      </c>
      <c r="H27" s="2">
        <v>0</v>
      </c>
      <c r="I27" s="2">
        <v>0.00016270413663625183</v>
      </c>
      <c r="J27" s="2">
        <v>0</v>
      </c>
      <c r="K27" s="2">
        <v>0.000810313333869593</v>
      </c>
      <c r="L27" s="2">
        <v>0</v>
      </c>
      <c r="M27" s="2">
        <v>0</v>
      </c>
      <c r="N27" s="2"/>
      <c r="O27" s="2">
        <f t="shared" si="2"/>
        <v>0.00012169506741148359</v>
      </c>
      <c r="P27" s="3">
        <f t="shared" si="3"/>
        <v>0.00023051832373687607</v>
      </c>
      <c r="Q27" s="7" t="s">
        <v>70</v>
      </c>
      <c r="R27" s="2"/>
      <c r="S27" s="2"/>
    </row>
    <row r="28" spans="1:19" ht="12.75">
      <c r="A28" s="1" t="s">
        <v>41</v>
      </c>
      <c r="B28" s="2">
        <v>0</v>
      </c>
      <c r="C28" s="2">
        <v>0.0008278714706590324</v>
      </c>
      <c r="D28" s="2">
        <v>0</v>
      </c>
      <c r="E28" s="2">
        <v>0</v>
      </c>
      <c r="F28" s="2">
        <v>0</v>
      </c>
      <c r="G28" s="2">
        <v>0.0006212121251735759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/>
      <c r="O28" s="2">
        <f t="shared" si="2"/>
        <v>0.00012075696631938403</v>
      </c>
      <c r="P28" s="3">
        <f t="shared" si="3"/>
        <v>0.00028544840919282984</v>
      </c>
      <c r="Q28" s="7" t="s">
        <v>70</v>
      </c>
      <c r="R28" s="2"/>
      <c r="S28" s="2"/>
    </row>
    <row r="29" spans="1:19" ht="12.75">
      <c r="A29" s="1" t="s">
        <v>43</v>
      </c>
      <c r="B29" s="2">
        <v>0.00024499774635178663</v>
      </c>
      <c r="C29" s="2">
        <v>0</v>
      </c>
      <c r="D29" s="2">
        <v>0</v>
      </c>
      <c r="E29" s="2">
        <v>0</v>
      </c>
      <c r="F29" s="2">
        <v>0.00012207989901451833</v>
      </c>
      <c r="G29" s="2">
        <v>0</v>
      </c>
      <c r="H29" s="2">
        <v>0</v>
      </c>
      <c r="I29" s="2">
        <v>0.0002447699303668444</v>
      </c>
      <c r="J29" s="2">
        <v>0</v>
      </c>
      <c r="K29" s="2">
        <v>0.00024380491167228744</v>
      </c>
      <c r="L29" s="2">
        <v>0</v>
      </c>
      <c r="M29" s="2">
        <v>0</v>
      </c>
      <c r="N29" s="2"/>
      <c r="O29" s="2">
        <f t="shared" si="2"/>
        <v>7.130437395045306E-05</v>
      </c>
      <c r="P29" s="3">
        <f t="shared" si="3"/>
        <v>0.00011006972430508786</v>
      </c>
      <c r="Q29" s="7" t="s">
        <v>70</v>
      </c>
      <c r="R29" s="2"/>
      <c r="S29" s="2"/>
    </row>
    <row r="30" spans="1:19" ht="12.75">
      <c r="A30" s="1" t="s">
        <v>24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/>
      <c r="O30" s="2">
        <f t="shared" si="2"/>
        <v>0</v>
      </c>
      <c r="P30" s="3">
        <f t="shared" si="3"/>
        <v>0</v>
      </c>
      <c r="Q30" s="7" t="s">
        <v>70</v>
      </c>
      <c r="R30" s="2"/>
      <c r="S30" s="2"/>
    </row>
    <row r="31" spans="1:19" ht="12.75">
      <c r="A31" s="1" t="s">
        <v>46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/>
      <c r="O31" s="2">
        <f t="shared" si="2"/>
        <v>0</v>
      </c>
      <c r="P31" s="3">
        <f t="shared" si="3"/>
        <v>0</v>
      </c>
      <c r="Q31" s="7" t="s">
        <v>70</v>
      </c>
      <c r="R31" s="2"/>
      <c r="S31" s="2"/>
    </row>
    <row r="32" spans="1:21" ht="12.75">
      <c r="A32" s="3" t="s">
        <v>31</v>
      </c>
      <c r="B32" s="3">
        <f>SUM(B20:B31)</f>
        <v>1.0365137807318197</v>
      </c>
      <c r="C32" s="3">
        <f aca="true" t="shared" si="4" ref="C32:M32">SUM(C20:C31)</f>
        <v>1.0006098566852764</v>
      </c>
      <c r="D32" s="3">
        <f t="shared" si="4"/>
        <v>1.0004029606052838</v>
      </c>
      <c r="E32" s="3">
        <f t="shared" si="4"/>
        <v>1.0001876994093315</v>
      </c>
      <c r="F32" s="3">
        <f t="shared" si="4"/>
        <v>0.9999052071777278</v>
      </c>
      <c r="G32" s="3">
        <f t="shared" si="4"/>
        <v>1.0006913997310722</v>
      </c>
      <c r="H32" s="3">
        <f t="shared" si="4"/>
        <v>1.0420227910564008</v>
      </c>
      <c r="I32" s="3">
        <f t="shared" si="4"/>
        <v>1.0214032783181362</v>
      </c>
      <c r="J32" s="3">
        <f t="shared" si="4"/>
        <v>1.015737725064154</v>
      </c>
      <c r="K32" s="3">
        <f t="shared" si="4"/>
        <v>1.0005828963246453</v>
      </c>
      <c r="L32" s="3">
        <f t="shared" si="4"/>
        <v>1.0229352639694438</v>
      </c>
      <c r="M32" s="3">
        <f t="shared" si="4"/>
        <v>1.0212254202747797</v>
      </c>
      <c r="N32" s="3"/>
      <c r="O32" s="2">
        <f t="shared" si="2"/>
        <v>1.0135181899456727</v>
      </c>
      <c r="P32" s="3">
        <f t="shared" si="3"/>
        <v>0.015344501744464764</v>
      </c>
      <c r="Q32" s="3"/>
      <c r="R32" s="3"/>
      <c r="S32" s="3"/>
      <c r="T32" s="3"/>
      <c r="U32" s="3"/>
    </row>
    <row r="33" spans="1:22" ht="12.75">
      <c r="A33" s="1" t="s">
        <v>77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">
        <v>1.02</v>
      </c>
      <c r="P33" s="3"/>
      <c r="Q33" s="4">
        <v>1</v>
      </c>
      <c r="R33" s="3"/>
      <c r="S33" s="3"/>
      <c r="T33" s="3"/>
      <c r="U33" s="3"/>
      <c r="V33" s="3"/>
    </row>
    <row r="34" spans="2:22" ht="22.5">
      <c r="B34" s="3"/>
      <c r="C34" s="3"/>
      <c r="D34" s="3" t="s">
        <v>72</v>
      </c>
      <c r="E34" s="3"/>
      <c r="F34" s="3"/>
      <c r="G34" s="3"/>
      <c r="H34" s="5" t="s">
        <v>71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2:22" ht="23.25">
      <c r="B35" s="3"/>
      <c r="C35" s="3"/>
      <c r="D35" s="3" t="s">
        <v>73</v>
      </c>
      <c r="E35" s="3"/>
      <c r="F35" s="3"/>
      <c r="G35" s="3"/>
      <c r="H35" s="5" t="s">
        <v>74</v>
      </c>
      <c r="I35" s="3"/>
      <c r="J35" s="3"/>
      <c r="K35" s="3"/>
      <c r="L35" s="3" t="s">
        <v>75</v>
      </c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2:22" ht="13.5">
      <c r="B36" s="3"/>
      <c r="C36" s="3"/>
      <c r="D36" s="3"/>
      <c r="E36" s="3"/>
      <c r="F36" s="3"/>
      <c r="G36" s="3"/>
      <c r="H36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8" ht="12.75">
      <c r="A37" s="1" t="s">
        <v>47</v>
      </c>
      <c r="B37" s="1" t="s">
        <v>48</v>
      </c>
      <c r="C37" s="1" t="s">
        <v>49</v>
      </c>
      <c r="D37" s="1" t="s">
        <v>50</v>
      </c>
      <c r="E37" s="1" t="s">
        <v>51</v>
      </c>
      <c r="F37" s="1" t="s">
        <v>52</v>
      </c>
      <c r="G37" s="1" t="s">
        <v>53</v>
      </c>
      <c r="H37" s="1" t="s">
        <v>54</v>
      </c>
    </row>
    <row r="38" spans="1:8" ht="12.75">
      <c r="A38" s="1" t="s">
        <v>55</v>
      </c>
      <c r="B38" s="1" t="s">
        <v>37</v>
      </c>
      <c r="C38" s="1" t="s">
        <v>56</v>
      </c>
      <c r="D38" s="1">
        <v>20</v>
      </c>
      <c r="E38" s="1">
        <v>10</v>
      </c>
      <c r="F38" s="1">
        <v>600</v>
      </c>
      <c r="G38" s="1">
        <v>-600</v>
      </c>
      <c r="H38" s="1" t="s">
        <v>57</v>
      </c>
    </row>
    <row r="39" spans="1:8" ht="12.75">
      <c r="A39" s="1" t="s">
        <v>55</v>
      </c>
      <c r="B39" s="1" t="s">
        <v>39</v>
      </c>
      <c r="C39" s="1" t="s">
        <v>56</v>
      </c>
      <c r="D39" s="1">
        <v>20</v>
      </c>
      <c r="E39" s="1">
        <v>10</v>
      </c>
      <c r="F39" s="1">
        <v>600</v>
      </c>
      <c r="G39" s="1">
        <v>-600</v>
      </c>
      <c r="H39" s="1" t="s">
        <v>58</v>
      </c>
    </row>
    <row r="40" spans="1:8" ht="12.75">
      <c r="A40" s="1" t="s">
        <v>55</v>
      </c>
      <c r="B40" s="1" t="s">
        <v>40</v>
      </c>
      <c r="C40" s="1" t="s">
        <v>56</v>
      </c>
      <c r="D40" s="1">
        <v>20</v>
      </c>
      <c r="E40" s="1">
        <v>10</v>
      </c>
      <c r="F40" s="1">
        <v>600</v>
      </c>
      <c r="G40" s="1">
        <v>-601</v>
      </c>
      <c r="H40" s="1" t="s">
        <v>59</v>
      </c>
    </row>
    <row r="41" spans="1:8" ht="12.75">
      <c r="A41" s="1" t="s">
        <v>55</v>
      </c>
      <c r="B41" s="1" t="s">
        <v>19</v>
      </c>
      <c r="C41" s="1" t="s">
        <v>56</v>
      </c>
      <c r="D41" s="1">
        <v>20</v>
      </c>
      <c r="E41" s="1">
        <v>10</v>
      </c>
      <c r="F41" s="1">
        <v>800</v>
      </c>
      <c r="G41" s="1">
        <v>-800</v>
      </c>
      <c r="H41" s="1" t="s">
        <v>60</v>
      </c>
    </row>
    <row r="42" spans="1:8" ht="12.75">
      <c r="A42" s="1" t="s">
        <v>55</v>
      </c>
      <c r="B42" s="1" t="s">
        <v>38</v>
      </c>
      <c r="C42" s="1" t="s">
        <v>56</v>
      </c>
      <c r="D42" s="1">
        <v>20</v>
      </c>
      <c r="E42" s="1">
        <v>10</v>
      </c>
      <c r="F42" s="1">
        <v>600</v>
      </c>
      <c r="G42" s="1">
        <v>-601</v>
      </c>
      <c r="H42" s="1" t="s">
        <v>59</v>
      </c>
    </row>
    <row r="43" spans="1:8" ht="12.75">
      <c r="A43" s="1" t="s">
        <v>61</v>
      </c>
      <c r="B43" s="1" t="s">
        <v>24</v>
      </c>
      <c r="C43" s="1" t="s">
        <v>56</v>
      </c>
      <c r="D43" s="1">
        <v>20</v>
      </c>
      <c r="E43" s="1">
        <v>10</v>
      </c>
      <c r="F43" s="1">
        <v>600</v>
      </c>
      <c r="G43" s="1">
        <v>-600</v>
      </c>
      <c r="H43" s="1" t="s">
        <v>62</v>
      </c>
    </row>
    <row r="44" spans="1:8" ht="12.75">
      <c r="A44" s="1" t="s">
        <v>61</v>
      </c>
      <c r="B44" s="1" t="s">
        <v>41</v>
      </c>
      <c r="C44" s="1" t="s">
        <v>56</v>
      </c>
      <c r="D44" s="1">
        <v>20</v>
      </c>
      <c r="E44" s="1">
        <v>10</v>
      </c>
      <c r="F44" s="1">
        <v>600</v>
      </c>
      <c r="G44" s="1">
        <v>-600</v>
      </c>
      <c r="H44" s="1" t="s">
        <v>63</v>
      </c>
    </row>
    <row r="45" spans="1:8" ht="12.75">
      <c r="A45" s="1" t="s">
        <v>61</v>
      </c>
      <c r="B45" s="1" t="s">
        <v>42</v>
      </c>
      <c r="C45" s="1" t="s">
        <v>56</v>
      </c>
      <c r="D45" s="1">
        <v>20</v>
      </c>
      <c r="E45" s="1">
        <v>10</v>
      </c>
      <c r="F45" s="1">
        <v>600</v>
      </c>
      <c r="G45" s="1">
        <v>-600</v>
      </c>
      <c r="H45" s="1" t="s">
        <v>64</v>
      </c>
    </row>
    <row r="46" spans="1:8" ht="12.75">
      <c r="A46" s="1" t="s">
        <v>61</v>
      </c>
      <c r="B46" s="1" t="s">
        <v>43</v>
      </c>
      <c r="C46" s="1" t="s">
        <v>56</v>
      </c>
      <c r="D46" s="1">
        <v>20</v>
      </c>
      <c r="E46" s="1">
        <v>10</v>
      </c>
      <c r="F46" s="1">
        <v>600</v>
      </c>
      <c r="G46" s="1">
        <v>-600</v>
      </c>
      <c r="H46" s="1" t="s">
        <v>65</v>
      </c>
    </row>
    <row r="47" spans="1:8" ht="12.75">
      <c r="A47" s="1" t="s">
        <v>61</v>
      </c>
      <c r="B47" s="1" t="s">
        <v>44</v>
      </c>
      <c r="C47" s="1" t="s">
        <v>56</v>
      </c>
      <c r="D47" s="1">
        <v>20</v>
      </c>
      <c r="E47" s="1">
        <v>10</v>
      </c>
      <c r="F47" s="1">
        <v>600</v>
      </c>
      <c r="G47" s="1">
        <v>-600</v>
      </c>
      <c r="H47" s="1" t="s">
        <v>66</v>
      </c>
    </row>
    <row r="48" spans="1:8" ht="12.75">
      <c r="A48" s="1" t="s">
        <v>61</v>
      </c>
      <c r="B48" s="1" t="s">
        <v>45</v>
      </c>
      <c r="C48" s="1" t="s">
        <v>56</v>
      </c>
      <c r="D48" s="1">
        <v>20</v>
      </c>
      <c r="E48" s="1">
        <v>10</v>
      </c>
      <c r="F48" s="1">
        <v>600</v>
      </c>
      <c r="G48" s="1">
        <v>-600</v>
      </c>
      <c r="H48" s="1" t="s">
        <v>67</v>
      </c>
    </row>
    <row r="49" spans="1:8" ht="12.75">
      <c r="A49" s="1" t="s">
        <v>68</v>
      </c>
      <c r="B49" s="1" t="s">
        <v>46</v>
      </c>
      <c r="C49" s="1" t="s">
        <v>56</v>
      </c>
      <c r="D49" s="1">
        <v>20</v>
      </c>
      <c r="E49" s="1">
        <v>10</v>
      </c>
      <c r="F49" s="1">
        <v>500</v>
      </c>
      <c r="G49" s="1">
        <v>-500</v>
      </c>
      <c r="H49" s="1" t="s">
        <v>69</v>
      </c>
    </row>
    <row r="52" spans="2:19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2:19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2:19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2:19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2:19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2008-01-25T23:51:00Z</dcterms:created>
  <dcterms:modified xsi:type="dcterms:W3CDTF">2008-01-26T00:05:42Z</dcterms:modified>
  <cp:category/>
  <cp:version/>
  <cp:contentType/>
  <cp:contentStatus/>
</cp:coreProperties>
</file>