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64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<sst xmlns="http://schemas.openxmlformats.org/spreadsheetml/2006/main" count="120" uniqueCount="75">
  <si>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</si>
  <si>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</si>
  <si>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</si>
  <si>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</si>
  <si>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</si>
  <si>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</si>
  <si>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</si>
  <si>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</si>
  <si>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</si>
  <si>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</si>
  <si>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</si>
  <si>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Ox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</si>
  <si>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</si>
  <si>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</si>
  <si>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</si>
  <si>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</si>
  <si>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</si>
  <si>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</si>
  <si>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</si>
  <si>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</si>
  <si>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</si>
  <si>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</si>
  <si>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</si>
  <si>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</si>
  <si>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MnO</t>
  </si>
  <si>
    <t>Fe2O3</t>
  </si>
  <si>
    <t>As2O5</t>
  </si>
  <si>
    <t>Totals</t>
  </si>
  <si>
    <t>Na</t>
  </si>
  <si>
    <t>Mg</t>
  </si>
  <si>
    <t>Al</t>
  </si>
  <si>
    <t>P</t>
  </si>
  <si>
    <t>S</t>
  </si>
  <si>
    <t>K</t>
  </si>
  <si>
    <t>Ca</t>
  </si>
  <si>
    <t>Mn</t>
  </si>
  <si>
    <t>Fe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</si>
  <si>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</si>
  <si>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</si>
  <si>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</si>
  <si>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</si>
  <si>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</si>
  <si>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</si>
  <si>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</si>
  <si>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</si>
  <si>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</si>
  <si>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</si>
  <si>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</si>
  <si>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</si>
  <si>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anor-s</t>
  </si>
  <si>
    <t>MgF2</t>
  </si>
  <si>
    <t>diopside</t>
  </si>
  <si>
    <t>LIF</t>
  </si>
  <si>
    <t>fayalite</t>
  </si>
  <si>
    <t>as</t>
  </si>
  <si>
    <t>PET</t>
  </si>
  <si>
    <t>apatite</t>
  </si>
  <si>
    <t>barite2</t>
  </si>
  <si>
    <t>kspar-OR1</t>
  </si>
  <si>
    <t>rhod-791</t>
  </si>
  <si>
    <t>average</t>
  </si>
  <si>
    <t>stdev</t>
  </si>
  <si>
    <r>
      <t>AlAsO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</si>
  <si>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</t>
  </si>
  <si>
    <t>H2O*</t>
  </si>
  <si>
    <t>H</t>
  </si>
  <si>
    <t>Cation nmbers normalized to 4 O</t>
  </si>
  <si>
    <t>Cation nmbers normalized to 6 O (including H2O)</t>
  </si>
  <si>
    <t>ideal</t>
  </si>
  <si>
    <t>measured</t>
  </si>
  <si>
    <r>
      <t>(Al</t>
    </r>
    <r>
      <rPr>
        <vertAlign val="subscript"/>
        <sz val="14"/>
        <rFont val="Times New Roman"/>
        <family val="1"/>
      </rPr>
      <t>0.89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</si>
  <si>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P, Mn, Ca, Na; H2O estimated by difference</t>
  </si>
  <si>
    <t>mansfieldite R060951</t>
  </si>
  <si>
    <t>not present in the wds scan; not in totals</t>
  </si>
  <si>
    <t>WDS scan: As, Al, Fe, &lt;Mn, &lt;P, &lt;Ca, &lt;Na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</si>
</sst>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workbookViewId="0" topLeftCell="A1">
      <selection activeCell="A17" sqref="A17"/>
    </sheetView>
  </sheetViews>
  <sheetFormatPr defaultColWidth="9.00390625" defaultRowHeight="13.5"/>
  <cols>
    <col min="1" max="12" width="5.25390625" style="1" customWidth="1"/>
    <col min="13" max="13" width="3.50390625" style="1" customWidth="1"/>
    <col min="14" max="16384" width="5.25390625" style="1" customWidth="1"/>
  </cols>
  <sheetData>
    <row r="1" spans="2:20" ht="15.75">
      <c r="B1" s="8" t="s">
        <v>72</v>
      </c>
      <c r="C1" s="8"/>
      <c r="D1" s="8"/>
      <c r="O1" s="9" t="s">
        <v>74</v>
      </c>
      <c r="P1" s="9"/>
      <c r="Q1" s="9"/>
      <c r="R1" s="9"/>
      <c r="S1" s="9"/>
      <c r="T1" s="9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N3" s="1" t="s">
        <v>60</v>
      </c>
      <c r="O3" s="1" t="s">
        <v>61</v>
      </c>
    </row>
    <row r="4" spans="1:29" ht="12.75">
      <c r="A4" s="3" t="s">
        <v>26</v>
      </c>
      <c r="B4" s="3">
        <v>56.55</v>
      </c>
      <c r="C4" s="3">
        <v>57.67</v>
      </c>
      <c r="D4" s="1">
        <v>57.73</v>
      </c>
      <c r="E4" s="1">
        <v>57.2</v>
      </c>
      <c r="F4" s="1">
        <v>55.26</v>
      </c>
      <c r="G4" s="1">
        <v>56.4</v>
      </c>
      <c r="H4" s="1">
        <v>56.86</v>
      </c>
      <c r="I4" s="1">
        <v>57.54</v>
      </c>
      <c r="J4" s="1">
        <v>56.32</v>
      </c>
      <c r="K4" s="1">
        <v>56.69</v>
      </c>
      <c r="L4" s="1">
        <v>56.07</v>
      </c>
      <c r="M4" s="3"/>
      <c r="N4" s="3">
        <f>AVERAGE(B4:L4)</f>
        <v>56.75363636363637</v>
      </c>
      <c r="O4" s="3">
        <f>STDEV(B4:L4)</f>
        <v>0.7535817504058464</v>
      </c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3" t="s">
        <v>19</v>
      </c>
      <c r="B5" s="3">
        <v>21.74</v>
      </c>
      <c r="C5" s="3">
        <v>18.7</v>
      </c>
      <c r="D5" s="1">
        <v>20.91</v>
      </c>
      <c r="E5" s="1">
        <v>22.31</v>
      </c>
      <c r="F5" s="1">
        <v>23.72</v>
      </c>
      <c r="G5" s="1">
        <v>22.95</v>
      </c>
      <c r="H5" s="1">
        <v>22.74</v>
      </c>
      <c r="I5" s="1">
        <v>23.51</v>
      </c>
      <c r="J5" s="1">
        <v>23.51</v>
      </c>
      <c r="K5" s="1">
        <v>23</v>
      </c>
      <c r="L5" s="1">
        <v>22.91</v>
      </c>
      <c r="M5" s="3"/>
      <c r="N5" s="3">
        <f>AVERAGE(B5:L5)</f>
        <v>22.36363636363636</v>
      </c>
      <c r="O5" s="3">
        <f>STDEV(B5:L5)</f>
        <v>1.4691512701371094</v>
      </c>
      <c r="P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.75">
      <c r="A6" s="3" t="s">
        <v>25</v>
      </c>
      <c r="B6" s="3">
        <v>4.45</v>
      </c>
      <c r="C6" s="3">
        <v>7.04</v>
      </c>
      <c r="D6" s="1">
        <v>5.45</v>
      </c>
      <c r="E6" s="1">
        <v>4.45</v>
      </c>
      <c r="F6" s="1">
        <v>4.04</v>
      </c>
      <c r="G6" s="1">
        <v>4.63</v>
      </c>
      <c r="H6" s="1">
        <v>3.58</v>
      </c>
      <c r="I6" s="1">
        <v>3.04</v>
      </c>
      <c r="J6" s="1">
        <v>3.18</v>
      </c>
      <c r="K6" s="1">
        <v>3.38</v>
      </c>
      <c r="L6" s="1">
        <v>4.16</v>
      </c>
      <c r="M6" s="3"/>
      <c r="N6" s="3">
        <f>AVERAGE(B6:L6)</f>
        <v>4.3090909090909095</v>
      </c>
      <c r="O6" s="3">
        <f>STDEV(B6:L6)</f>
        <v>1.1522625963334419</v>
      </c>
      <c r="P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>
      <c r="A7" s="3" t="s">
        <v>24</v>
      </c>
      <c r="B7" s="3">
        <v>0.27</v>
      </c>
      <c r="C7" s="3">
        <v>0.32</v>
      </c>
      <c r="D7" s="1">
        <v>0.21</v>
      </c>
      <c r="E7" s="1">
        <v>0.16</v>
      </c>
      <c r="F7" s="1">
        <v>0.13</v>
      </c>
      <c r="G7" s="1">
        <v>0.26</v>
      </c>
      <c r="H7" s="1">
        <v>0.14</v>
      </c>
      <c r="I7" s="1">
        <v>0.17</v>
      </c>
      <c r="J7" s="1">
        <v>0.15</v>
      </c>
      <c r="K7" s="1">
        <v>0.21</v>
      </c>
      <c r="L7" s="1">
        <v>0.11</v>
      </c>
      <c r="M7" s="3"/>
      <c r="N7" s="3">
        <f>AVERAGE(B7:L7)</f>
        <v>0.19363636363636363</v>
      </c>
      <c r="O7" s="3">
        <f>STDEV(B7:L7)</f>
        <v>0.06652408996337003</v>
      </c>
      <c r="P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3" t="s">
        <v>20</v>
      </c>
      <c r="B8" s="3">
        <v>0.15</v>
      </c>
      <c r="C8" s="3">
        <v>0.15</v>
      </c>
      <c r="D8" s="1">
        <v>0.17</v>
      </c>
      <c r="E8" s="1">
        <v>0.13</v>
      </c>
      <c r="F8" s="1">
        <v>0.1</v>
      </c>
      <c r="G8" s="1">
        <v>0.18</v>
      </c>
      <c r="H8" s="1">
        <v>0.21</v>
      </c>
      <c r="I8" s="1">
        <v>0.08</v>
      </c>
      <c r="J8" s="1">
        <v>0.14</v>
      </c>
      <c r="K8" s="1">
        <v>0.16</v>
      </c>
      <c r="L8" s="1">
        <v>0.11</v>
      </c>
      <c r="M8" s="3"/>
      <c r="N8" s="3">
        <f>AVERAGE(B8:L8)</f>
        <v>0.14363636363636365</v>
      </c>
      <c r="O8" s="3">
        <f>STDEV(B8:L8)</f>
        <v>0.03748939243912257</v>
      </c>
      <c r="P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.75">
      <c r="A9" s="3" t="s">
        <v>23</v>
      </c>
      <c r="B9" s="3">
        <v>0.12</v>
      </c>
      <c r="C9" s="3">
        <v>0.09</v>
      </c>
      <c r="D9" s="1">
        <v>0.12</v>
      </c>
      <c r="E9" s="1">
        <v>0.12</v>
      </c>
      <c r="F9" s="1">
        <v>0.08</v>
      </c>
      <c r="G9" s="1">
        <v>0.16</v>
      </c>
      <c r="H9" s="1">
        <v>0.08</v>
      </c>
      <c r="I9" s="1">
        <v>0.07</v>
      </c>
      <c r="J9" s="1">
        <v>0.1</v>
      </c>
      <c r="K9" s="1">
        <v>0.06</v>
      </c>
      <c r="L9" s="1">
        <v>0.09</v>
      </c>
      <c r="M9" s="3"/>
      <c r="N9" s="3">
        <f>AVERAGE(B9:L9)</f>
        <v>0.09909090909090908</v>
      </c>
      <c r="O9" s="3">
        <f>STDEV(B9:L9)</f>
        <v>0.028793938756115172</v>
      </c>
      <c r="P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3" t="s">
        <v>17</v>
      </c>
      <c r="B10" s="3">
        <v>0.11</v>
      </c>
      <c r="C10" s="3">
        <v>0.11</v>
      </c>
      <c r="D10" s="1">
        <v>0.08</v>
      </c>
      <c r="E10" s="1">
        <v>0.09</v>
      </c>
      <c r="F10" s="1">
        <v>0.07</v>
      </c>
      <c r="G10" s="1">
        <v>0.11</v>
      </c>
      <c r="H10" s="1">
        <v>0.06</v>
      </c>
      <c r="I10" s="1">
        <v>0.08</v>
      </c>
      <c r="J10" s="1">
        <v>0.05</v>
      </c>
      <c r="K10" s="1">
        <v>0.05</v>
      </c>
      <c r="L10" s="1">
        <v>0.06</v>
      </c>
      <c r="M10" s="3"/>
      <c r="N10" s="3">
        <f>AVERAGE(B10:L10)</f>
        <v>0.0790909090909091</v>
      </c>
      <c r="O10" s="3">
        <f>STDEV(B10:L10)</f>
        <v>0.023432688900143477</v>
      </c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19" s="4" customFormat="1" ht="12.75">
      <c r="A11" s="4" t="s">
        <v>21</v>
      </c>
      <c r="B11" s="5">
        <v>0.02</v>
      </c>
      <c r="C11" s="5">
        <v>0.03</v>
      </c>
      <c r="D11" s="5">
        <v>0.05</v>
      </c>
      <c r="E11" s="5">
        <v>0</v>
      </c>
      <c r="F11" s="5">
        <v>0</v>
      </c>
      <c r="G11" s="5">
        <v>0.03</v>
      </c>
      <c r="H11" s="5">
        <v>0.01</v>
      </c>
      <c r="I11" s="5">
        <v>0.02</v>
      </c>
      <c r="J11" s="5">
        <v>0.01</v>
      </c>
      <c r="K11" s="5">
        <v>0.01</v>
      </c>
      <c r="L11" s="5">
        <v>0.02</v>
      </c>
      <c r="M11" s="5"/>
      <c r="N11" s="5">
        <f>AVERAGE(B11:L11)</f>
        <v>0.018181818181818184</v>
      </c>
      <c r="O11" s="5">
        <f>STDEV(B11:L11)</f>
        <v>0.014709304414677004</v>
      </c>
      <c r="P11" s="5" t="s">
        <v>73</v>
      </c>
      <c r="Q11" s="5"/>
      <c r="R11" s="5"/>
      <c r="S11" s="5"/>
    </row>
    <row r="12" spans="1:19" s="4" customFormat="1" ht="12.75">
      <c r="A12" s="4" t="s">
        <v>22</v>
      </c>
      <c r="B12" s="5">
        <v>0</v>
      </c>
      <c r="C12" s="5">
        <v>0.01</v>
      </c>
      <c r="D12" s="5">
        <v>0.01</v>
      </c>
      <c r="E12" s="5">
        <v>0.02</v>
      </c>
      <c r="F12" s="5">
        <v>0.02</v>
      </c>
      <c r="G12" s="5">
        <v>0.02</v>
      </c>
      <c r="H12" s="5">
        <v>0</v>
      </c>
      <c r="I12" s="5">
        <v>0.01</v>
      </c>
      <c r="J12" s="5">
        <v>0.04</v>
      </c>
      <c r="K12" s="5">
        <v>0.02</v>
      </c>
      <c r="L12" s="5">
        <v>0.01</v>
      </c>
      <c r="M12" s="5"/>
      <c r="N12" s="5">
        <f>AVERAGE(B12:L12)</f>
        <v>0.014545454545454545</v>
      </c>
      <c r="O12" s="5">
        <f>STDEV(B12:L12)</f>
        <v>0.011281521496355326</v>
      </c>
      <c r="P12" s="5" t="s">
        <v>73</v>
      </c>
      <c r="Q12" s="5"/>
      <c r="R12" s="5"/>
      <c r="S12" s="5"/>
    </row>
    <row r="13" spans="1:19" s="4" customFormat="1" ht="12.75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>
        <f>AVERAGE(B13:L13)</f>
        <v>0</v>
      </c>
      <c r="O13" s="5">
        <f>STDEV(B13:L13)</f>
        <v>0</v>
      </c>
      <c r="P13" s="5" t="s">
        <v>73</v>
      </c>
      <c r="Q13" s="5"/>
      <c r="R13" s="5"/>
      <c r="S13" s="5"/>
    </row>
    <row r="14" spans="1:19" s="4" customFormat="1" ht="12.75">
      <c r="A14" s="4" t="s">
        <v>16</v>
      </c>
      <c r="B14" s="5">
        <v>0.11</v>
      </c>
      <c r="C14" s="5">
        <v>0.12</v>
      </c>
      <c r="D14" s="5">
        <v>0.06</v>
      </c>
      <c r="E14" s="5">
        <v>0.06</v>
      </c>
      <c r="F14" s="5">
        <v>0.01</v>
      </c>
      <c r="G14" s="5">
        <v>0</v>
      </c>
      <c r="H14" s="5">
        <v>0</v>
      </c>
      <c r="I14" s="5">
        <v>0.11</v>
      </c>
      <c r="J14" s="5">
        <v>0.21</v>
      </c>
      <c r="K14" s="5">
        <v>0.09</v>
      </c>
      <c r="L14" s="5">
        <v>0</v>
      </c>
      <c r="M14" s="5"/>
      <c r="N14" s="5">
        <f>AVERAGE(B14:L14)</f>
        <v>0.06999999999999999</v>
      </c>
      <c r="O14" s="5">
        <f>STDEV(B14:L14)</f>
        <v>0.06648308055437865</v>
      </c>
      <c r="P14" s="5" t="s">
        <v>73</v>
      </c>
      <c r="Q14" s="5"/>
      <c r="R14" s="5"/>
      <c r="S14" s="5"/>
    </row>
    <row r="15" spans="1:19" ht="12.75">
      <c r="A15" s="1" t="s">
        <v>27</v>
      </c>
      <c r="B15" s="3">
        <f aca="true" t="shared" si="0" ref="B15:L15">SUM(B4:B10)</f>
        <v>83.39</v>
      </c>
      <c r="C15" s="3">
        <f t="shared" si="0"/>
        <v>84.08000000000001</v>
      </c>
      <c r="D15" s="3">
        <f t="shared" si="0"/>
        <v>84.67</v>
      </c>
      <c r="E15" s="3">
        <f t="shared" si="0"/>
        <v>84.46000000000001</v>
      </c>
      <c r="F15" s="3">
        <f t="shared" si="0"/>
        <v>83.39999999999998</v>
      </c>
      <c r="G15" s="3">
        <f t="shared" si="0"/>
        <v>84.69</v>
      </c>
      <c r="H15" s="3">
        <f t="shared" si="0"/>
        <v>83.66999999999999</v>
      </c>
      <c r="I15" s="3">
        <f t="shared" si="0"/>
        <v>84.49</v>
      </c>
      <c r="J15" s="3">
        <f t="shared" si="0"/>
        <v>83.45</v>
      </c>
      <c r="K15" s="3">
        <f t="shared" si="0"/>
        <v>83.54999999999998</v>
      </c>
      <c r="L15" s="3">
        <f t="shared" si="0"/>
        <v>83.51</v>
      </c>
      <c r="M15" s="3"/>
      <c r="N15" s="3">
        <f>AVERAGE(B15:L15)</f>
        <v>83.94181818181818</v>
      </c>
      <c r="O15" s="3">
        <f>STDEV(B15:L15)</f>
        <v>0.5414760970117427</v>
      </c>
      <c r="P15" s="3"/>
      <c r="Q15" s="3"/>
      <c r="R15" s="3"/>
      <c r="S15" s="3"/>
    </row>
    <row r="16" spans="1:19" ht="12.75">
      <c r="A16" s="1" t="s">
        <v>64</v>
      </c>
      <c r="B16" s="3">
        <f>100-B15</f>
        <v>16.61</v>
      </c>
      <c r="C16" s="3">
        <f aca="true" t="shared" si="1" ref="C16:L16">100-C15</f>
        <v>15.919999999999987</v>
      </c>
      <c r="D16" s="3">
        <f t="shared" si="1"/>
        <v>15.329999999999998</v>
      </c>
      <c r="E16" s="3">
        <f t="shared" si="1"/>
        <v>15.539999999999992</v>
      </c>
      <c r="F16" s="3">
        <f t="shared" si="1"/>
        <v>16.600000000000023</v>
      </c>
      <c r="G16" s="3">
        <f t="shared" si="1"/>
        <v>15.310000000000002</v>
      </c>
      <c r="H16" s="3">
        <f t="shared" si="1"/>
        <v>16.330000000000013</v>
      </c>
      <c r="I16" s="3">
        <f t="shared" si="1"/>
        <v>15.510000000000005</v>
      </c>
      <c r="J16" s="3">
        <f t="shared" si="1"/>
        <v>16.549999999999997</v>
      </c>
      <c r="K16" s="3">
        <f t="shared" si="1"/>
        <v>16.450000000000017</v>
      </c>
      <c r="L16" s="3">
        <f t="shared" si="1"/>
        <v>16.489999999999995</v>
      </c>
      <c r="M16" s="3"/>
      <c r="N16" s="3">
        <f>AVERAGE(B16:L16)</f>
        <v>16.058181818181822</v>
      </c>
      <c r="O16" s="3">
        <f>STDEV(B16:L16)</f>
        <v>0.5414760970128765</v>
      </c>
      <c r="P16" s="3"/>
      <c r="Q16" s="3"/>
      <c r="R16" s="3"/>
      <c r="S16" s="3"/>
    </row>
    <row r="17" spans="2:19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" t="s">
        <v>37</v>
      </c>
      <c r="B19" s="2">
        <v>1.000274238974529</v>
      </c>
      <c r="C19" s="2">
        <v>1.0284525552762849</v>
      </c>
      <c r="D19" s="2">
        <v>1.0113222655502696</v>
      </c>
      <c r="E19" s="2">
        <v>0.9976799485367746</v>
      </c>
      <c r="F19" s="2">
        <v>0.9692249379056278</v>
      </c>
      <c r="G19" s="2">
        <v>0.9790624691249976</v>
      </c>
      <c r="H19" s="2">
        <v>0.9966681002811665</v>
      </c>
      <c r="I19" s="2">
        <v>0.9968211532861041</v>
      </c>
      <c r="J19" s="2">
        <v>0.9865501680631961</v>
      </c>
      <c r="K19" s="2">
        <v>0.9940660099420094</v>
      </c>
      <c r="L19" s="2">
        <v>0.9854021856644817</v>
      </c>
      <c r="M19" s="2"/>
      <c r="N19" s="2">
        <f>AVERAGE(B19:L19)</f>
        <v>0.9950476393277673</v>
      </c>
      <c r="O19" s="2">
        <f>STDEV(B19:L19)</f>
        <v>0.01584080955940626</v>
      </c>
      <c r="P19" s="7">
        <v>1</v>
      </c>
      <c r="Q19" s="3"/>
      <c r="R19" s="3"/>
      <c r="S19" s="3"/>
    </row>
    <row r="20" spans="1:19" ht="12.75">
      <c r="A20" s="1" t="s">
        <v>30</v>
      </c>
      <c r="B20" s="2">
        <v>0.8668355169010618</v>
      </c>
      <c r="C20" s="2">
        <v>0.7517381648742284</v>
      </c>
      <c r="D20" s="2">
        <v>0.8257198537316585</v>
      </c>
      <c r="E20" s="2">
        <v>0.8771734296742594</v>
      </c>
      <c r="F20" s="2">
        <v>0.9378190854180889</v>
      </c>
      <c r="G20" s="2">
        <v>0.8980585904658722</v>
      </c>
      <c r="H20" s="2">
        <v>0.898513995206439</v>
      </c>
      <c r="I20" s="2">
        <v>0.918101506005236</v>
      </c>
      <c r="J20" s="2">
        <v>0.9283245604822987</v>
      </c>
      <c r="K20" s="2">
        <v>0.9091327148946748</v>
      </c>
      <c r="L20" s="2">
        <v>0.9076088814968535</v>
      </c>
      <c r="M20" s="2"/>
      <c r="N20" s="2">
        <f>AVERAGE(B20:L20)</f>
        <v>0.8835478453773338</v>
      </c>
      <c r="O20" s="2">
        <f>STDEV(B20:L20)</f>
        <v>0.05371233297464707</v>
      </c>
      <c r="P20" s="7">
        <v>0.89</v>
      </c>
      <c r="Q20" s="3"/>
      <c r="R20" s="3"/>
      <c r="S20" s="3"/>
    </row>
    <row r="21" spans="1:19" ht="12.75">
      <c r="A21" s="1" t="s">
        <v>36</v>
      </c>
      <c r="B21" s="2">
        <v>0.11328925868530677</v>
      </c>
      <c r="C21" s="2">
        <v>0.1806962827373301</v>
      </c>
      <c r="D21" s="2">
        <v>0.13741266510093839</v>
      </c>
      <c r="E21" s="2">
        <v>0.11171139499998493</v>
      </c>
      <c r="F21" s="2">
        <v>0.10198523795357864</v>
      </c>
      <c r="G21" s="2">
        <v>0.11567900355631217</v>
      </c>
      <c r="H21" s="2">
        <v>0.09031689086402866</v>
      </c>
      <c r="I21" s="2">
        <v>0.0757989554090923</v>
      </c>
      <c r="J21" s="2">
        <v>0.08017258704998495</v>
      </c>
      <c r="K21" s="2">
        <v>0.08530367010113828</v>
      </c>
      <c r="L21" s="2">
        <v>0.10522490561430616</v>
      </c>
      <c r="M21" s="2"/>
      <c r="N21" s="2">
        <f>AVERAGE(B21:L21)</f>
        <v>0.10887189564290921</v>
      </c>
      <c r="O21" s="2">
        <f>STDEV(B21:L21)</f>
        <v>0.029875033742390665</v>
      </c>
      <c r="P21" s="7">
        <v>0.11</v>
      </c>
      <c r="Q21" s="3"/>
      <c r="R21" s="3"/>
      <c r="S21" s="3"/>
    </row>
    <row r="22" spans="1:19" ht="12.75">
      <c r="A22" s="1" t="s">
        <v>35</v>
      </c>
      <c r="B22" s="2">
        <v>0.006952770224464247</v>
      </c>
      <c r="C22" s="2">
        <v>0.008307912741323462</v>
      </c>
      <c r="D22" s="2">
        <v>0.005355683994897537</v>
      </c>
      <c r="E22" s="2">
        <v>0.0040627756013573366</v>
      </c>
      <c r="F22" s="2">
        <v>0.003319438980210088</v>
      </c>
      <c r="G22" s="2">
        <v>0.006570709772030654</v>
      </c>
      <c r="H22" s="2">
        <v>0.003572558727026088</v>
      </c>
      <c r="I22" s="2">
        <v>0.00428749816601369</v>
      </c>
      <c r="J22" s="2">
        <v>0.0038252112626844807</v>
      </c>
      <c r="K22" s="2">
        <v>0.005360875235923322</v>
      </c>
      <c r="L22" s="2">
        <v>0.0028143835797753425</v>
      </c>
      <c r="M22" s="2"/>
      <c r="N22" s="2">
        <f>AVERAGE(B22:L22)</f>
        <v>0.004948165298700568</v>
      </c>
      <c r="O22" s="2">
        <f>STDEV(B22:L22)</f>
        <v>0.0017278566017627044</v>
      </c>
      <c r="P22" s="7" t="s">
        <v>63</v>
      </c>
      <c r="Q22" s="3"/>
      <c r="R22" s="3"/>
      <c r="S22" s="3"/>
    </row>
    <row r="23" spans="1:19" ht="12.75">
      <c r="A23" s="1" t="s">
        <v>31</v>
      </c>
      <c r="B23" s="2">
        <v>0.004296205475370149</v>
      </c>
      <c r="C23" s="2">
        <v>0.004331445751605447</v>
      </c>
      <c r="D23" s="2">
        <v>0.004822189167279342</v>
      </c>
      <c r="E23" s="2">
        <v>0.003671519825495714</v>
      </c>
      <c r="F23" s="2">
        <v>0.0028400174574314254</v>
      </c>
      <c r="G23" s="2">
        <v>0.005059540938809827</v>
      </c>
      <c r="H23" s="2">
        <v>0.005960330033248964</v>
      </c>
      <c r="I23" s="2">
        <v>0.002244112812133016</v>
      </c>
      <c r="J23" s="2">
        <v>0.003970926739741504</v>
      </c>
      <c r="K23" s="2">
        <v>0.004542930159159224</v>
      </c>
      <c r="L23" s="2">
        <v>0.003130278372327176</v>
      </c>
      <c r="M23" s="2"/>
      <c r="N23" s="2">
        <f>AVERAGE(B23:L23)</f>
        <v>0.004079045157509253</v>
      </c>
      <c r="O23" s="2">
        <f>STDEV(B23:L23)</f>
        <v>0.0010657867044220398</v>
      </c>
      <c r="P23" s="7" t="s">
        <v>63</v>
      </c>
      <c r="Q23" s="3"/>
      <c r="R23" s="3"/>
      <c r="S23" s="3"/>
    </row>
    <row r="24" spans="1:19" ht="12.75">
      <c r="A24" s="1" t="s">
        <v>34</v>
      </c>
      <c r="B24" s="2">
        <v>0.004349865301940599</v>
      </c>
      <c r="C24" s="2">
        <v>0.0032891592982741214</v>
      </c>
      <c r="D24" s="2">
        <v>0.004308016373928277</v>
      </c>
      <c r="E24" s="2">
        <v>0.004289281495711988</v>
      </c>
      <c r="F24" s="2">
        <v>0.0028754894210273217</v>
      </c>
      <c r="G24" s="2">
        <v>0.005691927627155594</v>
      </c>
      <c r="H24" s="2">
        <v>0.0028737023146831867</v>
      </c>
      <c r="I24" s="2">
        <v>0.0024851551989344823</v>
      </c>
      <c r="J24" s="2">
        <v>0.0035897534091368075</v>
      </c>
      <c r="K24" s="2">
        <v>0.00215609605766015</v>
      </c>
      <c r="L24" s="2">
        <v>0.003241406975754032</v>
      </c>
      <c r="M24" s="2"/>
      <c r="N24" s="2">
        <f>AVERAGE(B24:L24)</f>
        <v>0.003559077588564233</v>
      </c>
      <c r="O24" s="2">
        <f>STDEV(B24:L24)</f>
        <v>0.0010247883477321935</v>
      </c>
      <c r="P24" s="7" t="s">
        <v>63</v>
      </c>
      <c r="Q24" s="3"/>
      <c r="R24" s="3"/>
      <c r="S24" s="3"/>
    </row>
    <row r="25" spans="1:19" ht="12.75">
      <c r="A25" s="1" t="s">
        <v>28</v>
      </c>
      <c r="B25" s="2">
        <v>0.007215409714125783</v>
      </c>
      <c r="C25" s="2">
        <v>0.007274595205353887</v>
      </c>
      <c r="D25" s="2">
        <v>0.005197085181914612</v>
      </c>
      <c r="E25" s="2">
        <v>0.0058212943704206085</v>
      </c>
      <c r="F25" s="2">
        <v>0.0045529572870169266</v>
      </c>
      <c r="G25" s="2">
        <v>0.0070811830440054785</v>
      </c>
      <c r="H25" s="2">
        <v>0.0039001094060750314</v>
      </c>
      <c r="I25" s="2">
        <v>0.00513948036991991</v>
      </c>
      <c r="J25" s="2">
        <v>0.00324794278213373</v>
      </c>
      <c r="K25" s="2">
        <v>0.0032513266836287544</v>
      </c>
      <c r="L25" s="2">
        <v>0.003910353791641925</v>
      </c>
      <c r="M25" s="2"/>
      <c r="N25" s="2">
        <f>AVERAGE(B25:L25)</f>
        <v>0.005144703439657877</v>
      </c>
      <c r="O25" s="2">
        <f>STDEV(B25:L25)</f>
        <v>0.0015375349259473601</v>
      </c>
      <c r="P25" s="7" t="s">
        <v>63</v>
      </c>
      <c r="Q25" s="3"/>
      <c r="R25" s="3"/>
      <c r="S25" s="3"/>
    </row>
    <row r="26" spans="1:19" ht="12.75">
      <c r="A26" s="1" t="s">
        <v>27</v>
      </c>
      <c r="B26" s="2">
        <f>SUM(B19:B25)</f>
        <v>2.0032132652767984</v>
      </c>
      <c r="C26" s="2">
        <f aca="true" t="shared" si="2" ref="C26:L26">SUM(C19:C25)</f>
        <v>1.9840901158844004</v>
      </c>
      <c r="D26" s="2">
        <f t="shared" si="2"/>
        <v>1.9941377591008862</v>
      </c>
      <c r="E26" s="2">
        <f t="shared" si="2"/>
        <v>2.0044096445040047</v>
      </c>
      <c r="F26" s="2">
        <f t="shared" si="2"/>
        <v>2.0226171644229813</v>
      </c>
      <c r="G26" s="2">
        <f t="shared" si="2"/>
        <v>2.0172034245291837</v>
      </c>
      <c r="H26" s="2">
        <f t="shared" si="2"/>
        <v>2.0018056868326672</v>
      </c>
      <c r="I26" s="2">
        <f t="shared" si="2"/>
        <v>2.0048778612474334</v>
      </c>
      <c r="J26" s="2">
        <f t="shared" si="2"/>
        <v>2.0096811497891762</v>
      </c>
      <c r="K26" s="2">
        <f t="shared" si="2"/>
        <v>2.003813623074194</v>
      </c>
      <c r="L26" s="2">
        <f t="shared" si="2"/>
        <v>2.0113323954951396</v>
      </c>
      <c r="M26" s="2"/>
      <c r="N26" s="2">
        <f>AVERAGE(B26:L26)</f>
        <v>2.005198371832442</v>
      </c>
      <c r="O26" s="2">
        <f>STDEV(B26:L26)</f>
        <v>0.010446272539716342</v>
      </c>
      <c r="P26" s="3"/>
      <c r="Q26" s="3"/>
      <c r="R26" s="3"/>
      <c r="S26" s="3"/>
    </row>
    <row r="27" spans="2:19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</row>
    <row r="28" spans="1:20" ht="12.75">
      <c r="A28" s="1" t="s">
        <v>67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  <c r="P28" s="3"/>
      <c r="Q28" s="3"/>
      <c r="R28" s="3"/>
      <c r="S28" s="3"/>
      <c r="T28" s="3"/>
    </row>
    <row r="29" spans="1:17" ht="12.75">
      <c r="A29" s="1" t="s">
        <v>37</v>
      </c>
      <c r="B29" s="2">
        <v>1.0216994609454348</v>
      </c>
      <c r="C29" s="2">
        <v>1.0618919186090896</v>
      </c>
      <c r="D29" s="2">
        <v>1.0621070121899088</v>
      </c>
      <c r="E29" s="2">
        <v>1.0448689117130172</v>
      </c>
      <c r="F29" s="2">
        <v>0.9928417974352052</v>
      </c>
      <c r="G29" s="2">
        <v>1.0314320490604159</v>
      </c>
      <c r="H29" s="2">
        <v>1.0264465177777582</v>
      </c>
      <c r="I29" s="2">
        <v>1.046712154323665</v>
      </c>
      <c r="J29" s="2">
        <v>1.0119658706252752</v>
      </c>
      <c r="K29" s="2">
        <v>1.0212919614554858</v>
      </c>
      <c r="L29" s="2">
        <v>1.0108993486697342</v>
      </c>
      <c r="M29" s="2"/>
      <c r="N29" s="2">
        <f aca="true" t="shared" si="3" ref="N29:N36">AVERAGE(B29:L29)</f>
        <v>1.03019609116409</v>
      </c>
      <c r="O29" s="2">
        <f aca="true" t="shared" si="4" ref="O29:O36">STDEV(B29:L29)</f>
        <v>0.021858902027552567</v>
      </c>
      <c r="P29" s="3">
        <v>1</v>
      </c>
      <c r="Q29" s="2"/>
    </row>
    <row r="30" spans="1:17" ht="12.75">
      <c r="A30" s="1" t="s">
        <v>30</v>
      </c>
      <c r="B30" s="2">
        <v>0.885402568453754</v>
      </c>
      <c r="C30" s="2">
        <v>0.7761803673826485</v>
      </c>
      <c r="D30" s="2">
        <v>0.8671843552021818</v>
      </c>
      <c r="E30" s="2">
        <v>0.9186625913365591</v>
      </c>
      <c r="F30" s="2">
        <v>0.9606706864636991</v>
      </c>
      <c r="G30" s="2">
        <v>0.9460953119450682</v>
      </c>
      <c r="H30" s="2">
        <v>0.925359767503395</v>
      </c>
      <c r="I30" s="2">
        <v>0.9640525806164574</v>
      </c>
      <c r="J30" s="2">
        <v>0.952240243307239</v>
      </c>
      <c r="K30" s="2">
        <v>0.9340324730269154</v>
      </c>
      <c r="L30" s="2">
        <v>0.9310931521156925</v>
      </c>
      <c r="M30" s="2"/>
      <c r="N30" s="2">
        <f t="shared" si="3"/>
        <v>0.9146340088503284</v>
      </c>
      <c r="O30" s="2">
        <f t="shared" si="4"/>
        <v>0.054790004693505104</v>
      </c>
      <c r="P30" s="3">
        <v>0.89</v>
      </c>
      <c r="Q30" s="2"/>
    </row>
    <row r="31" spans="1:17" ht="12.75">
      <c r="A31" s="1" t="s">
        <v>36</v>
      </c>
      <c r="B31" s="2">
        <v>0.11571584073618559</v>
      </c>
      <c r="C31" s="2">
        <v>0.1865714868197562</v>
      </c>
      <c r="D31" s="2">
        <v>0.14431300500241548</v>
      </c>
      <c r="E31" s="2">
        <v>0.1169951986012825</v>
      </c>
      <c r="F31" s="2">
        <v>0.10447028651624234</v>
      </c>
      <c r="G31" s="2">
        <v>0.12186661774297994</v>
      </c>
      <c r="H31" s="2">
        <v>0.0930153760291347</v>
      </c>
      <c r="I31" s="2">
        <v>0.07959270090746423</v>
      </c>
      <c r="J31" s="2">
        <v>0.08223800925765141</v>
      </c>
      <c r="K31" s="2">
        <v>0.08764000749007149</v>
      </c>
      <c r="L31" s="2">
        <v>0.10794758738799341</v>
      </c>
      <c r="M31" s="2"/>
      <c r="N31" s="2">
        <f t="shared" si="3"/>
        <v>0.11276055604465246</v>
      </c>
      <c r="O31" s="2">
        <f t="shared" si="4"/>
        <v>0.031141189136578793</v>
      </c>
      <c r="P31" s="3">
        <v>0.11</v>
      </c>
      <c r="Q31" s="2"/>
    </row>
    <row r="32" spans="1:17" ht="12.75">
      <c r="A32" s="1" t="s">
        <v>35</v>
      </c>
      <c r="B32" s="2">
        <v>0.007101694029124625</v>
      </c>
      <c r="C32" s="2">
        <v>0.008578038291859645</v>
      </c>
      <c r="D32" s="2">
        <v>0.00562462601667222</v>
      </c>
      <c r="E32" s="2">
        <v>0.004254939599969284</v>
      </c>
      <c r="F32" s="2">
        <v>0.0034003229123569707</v>
      </c>
      <c r="G32" s="2">
        <v>0.006922173873137834</v>
      </c>
      <c r="H32" s="2">
        <v>0.0036792995219551757</v>
      </c>
      <c r="I32" s="2">
        <v>0.004502087889299523</v>
      </c>
      <c r="J32" s="2">
        <v>0.003923757119587397</v>
      </c>
      <c r="K32" s="2">
        <v>0.005507701430344313</v>
      </c>
      <c r="L32" s="2">
        <v>0.0028872054163175957</v>
      </c>
      <c r="M32" s="2"/>
      <c r="N32" s="2">
        <f t="shared" si="3"/>
        <v>0.0051256223727840534</v>
      </c>
      <c r="O32" s="2">
        <f t="shared" si="4"/>
        <v>0.0017921217459573135</v>
      </c>
      <c r="P32" s="3" t="s">
        <v>63</v>
      </c>
      <c r="Q32" s="2"/>
    </row>
    <row r="33" spans="1:17" ht="12.75">
      <c r="A33" s="1" t="s">
        <v>31</v>
      </c>
      <c r="B33" s="2">
        <v>0.004388227395315614</v>
      </c>
      <c r="C33" s="2">
        <v>0.0044722794609498295</v>
      </c>
      <c r="D33" s="2">
        <v>0.005064341113746618</v>
      </c>
      <c r="E33" s="2">
        <v>0.0038451779350931487</v>
      </c>
      <c r="F33" s="2">
        <v>0.0029092194462892857</v>
      </c>
      <c r="G33" s="2">
        <v>0.005330173346840263</v>
      </c>
      <c r="H33" s="2">
        <v>0.006138412582592613</v>
      </c>
      <c r="I33" s="2">
        <v>0.0023564308887202186</v>
      </c>
      <c r="J33" s="2">
        <v>0.004073226547881227</v>
      </c>
      <c r="K33" s="2">
        <v>0.0046673540857449375</v>
      </c>
      <c r="L33" s="2">
        <v>0.003211273948622983</v>
      </c>
      <c r="M33" s="2"/>
      <c r="N33" s="2">
        <f t="shared" si="3"/>
        <v>0.004223283341072431</v>
      </c>
      <c r="O33" s="2">
        <f t="shared" si="4"/>
        <v>0.0011085239671127468</v>
      </c>
      <c r="P33" s="3" t="s">
        <v>63</v>
      </c>
      <c r="Q33" s="2"/>
    </row>
    <row r="34" spans="1:17" ht="12.75">
      <c r="A34" s="1" t="s">
        <v>34</v>
      </c>
      <c r="B34" s="2">
        <v>0.004443036580382362</v>
      </c>
      <c r="C34" s="2">
        <v>0.0033961038454680494</v>
      </c>
      <c r="D34" s="2">
        <v>0.004524348523948056</v>
      </c>
      <c r="E34" s="2">
        <v>0.004492158928350128</v>
      </c>
      <c r="F34" s="2">
        <v>0.00294555574627266</v>
      </c>
      <c r="G34" s="2">
        <v>0.005996386094574269</v>
      </c>
      <c r="H34" s="2">
        <v>0.00295956270016499</v>
      </c>
      <c r="I34" s="2">
        <v>0.002609537471722141</v>
      </c>
      <c r="J34" s="2">
        <v>0.003682233353767445</v>
      </c>
      <c r="K34" s="2">
        <v>0.0022151482394440107</v>
      </c>
      <c r="L34" s="2">
        <v>0.0033252779912941815</v>
      </c>
      <c r="M34" s="2"/>
      <c r="N34" s="2">
        <f t="shared" si="3"/>
        <v>0.0036899408613989357</v>
      </c>
      <c r="O34" s="2">
        <f t="shared" si="4"/>
        <v>0.0010897640834839843</v>
      </c>
      <c r="P34" s="3" t="s">
        <v>63</v>
      </c>
      <c r="Q34" s="2"/>
    </row>
    <row r="35" spans="1:17" ht="12.75">
      <c r="A35" s="1" t="s">
        <v>28</v>
      </c>
      <c r="B35" s="2">
        <v>0.007369959085400865</v>
      </c>
      <c r="C35" s="2">
        <v>0.007511123211359529</v>
      </c>
      <c r="D35" s="2">
        <v>0.005458062976252551</v>
      </c>
      <c r="E35" s="2">
        <v>0.006096634018257303</v>
      </c>
      <c r="F35" s="2">
        <v>0.004663898048533026</v>
      </c>
      <c r="G35" s="2">
        <v>0.007459952114575405</v>
      </c>
      <c r="H35" s="2">
        <v>0.004016636749674895</v>
      </c>
      <c r="I35" s="2">
        <v>0.005396711889960299</v>
      </c>
      <c r="J35" s="2">
        <v>0.0033316169330909213</v>
      </c>
      <c r="K35" s="2">
        <v>0.003340375561427234</v>
      </c>
      <c r="L35" s="2">
        <v>0.004011533725565523</v>
      </c>
      <c r="M35" s="2"/>
      <c r="N35" s="2">
        <f t="shared" si="3"/>
        <v>0.005332409483099778</v>
      </c>
      <c r="O35" s="2">
        <f t="shared" si="4"/>
        <v>0.0016100636771436995</v>
      </c>
      <c r="P35" s="3" t="s">
        <v>63</v>
      </c>
      <c r="Q35" s="2"/>
    </row>
    <row r="36" spans="1:17" ht="12.75">
      <c r="A36" s="1" t="s">
        <v>65</v>
      </c>
      <c r="B36" s="2">
        <v>3.8286452163928892</v>
      </c>
      <c r="C36" s="2">
        <v>3.7398860012647166</v>
      </c>
      <c r="D36" s="2">
        <v>3.5982705147937657</v>
      </c>
      <c r="E36" s="2">
        <v>3.621610411271059</v>
      </c>
      <c r="F36" s="2">
        <v>3.805066018374554</v>
      </c>
      <c r="G36" s="2">
        <v>3.5720838529764385</v>
      </c>
      <c r="H36" s="2">
        <v>3.7609762568847867</v>
      </c>
      <c r="I36" s="2">
        <v>3.5995991788650072</v>
      </c>
      <c r="J36" s="2">
        <v>3.7939024014401586</v>
      </c>
      <c r="K36" s="2">
        <v>3.7808922044115367</v>
      </c>
      <c r="L36" s="2">
        <v>3.793000962440051</v>
      </c>
      <c r="M36" s="2"/>
      <c r="N36" s="2">
        <f t="shared" si="3"/>
        <v>3.7176302744649963</v>
      </c>
      <c r="O36" s="2">
        <f t="shared" si="4"/>
        <v>0.0981964534209583</v>
      </c>
      <c r="P36" s="3">
        <v>2</v>
      </c>
      <c r="Q36" s="2"/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20" ht="20.25">
      <c r="B38" s="3"/>
      <c r="C38" s="3"/>
      <c r="D38" s="3" t="s">
        <v>68</v>
      </c>
      <c r="E38" s="3"/>
      <c r="F38" s="3"/>
      <c r="G38" s="6" t="s">
        <v>62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4:13" ht="23.25">
      <c r="D39" s="1" t="s">
        <v>69</v>
      </c>
      <c r="G39" s="6" t="s">
        <v>70</v>
      </c>
      <c r="M39" s="1" t="s">
        <v>71</v>
      </c>
    </row>
    <row r="40" ht="13.5">
      <c r="G40"/>
    </row>
    <row r="41" spans="1:8" ht="12.75">
      <c r="A41" s="1" t="s">
        <v>38</v>
      </c>
      <c r="B41" s="1" t="s">
        <v>39</v>
      </c>
      <c r="C41" s="1" t="s">
        <v>40</v>
      </c>
      <c r="D41" s="1" t="s">
        <v>41</v>
      </c>
      <c r="E41" s="1" t="s">
        <v>42</v>
      </c>
      <c r="F41" s="1" t="s">
        <v>43</v>
      </c>
      <c r="G41" s="1" t="s">
        <v>44</v>
      </c>
      <c r="H41" s="1" t="s">
        <v>45</v>
      </c>
    </row>
    <row r="42" spans="1:8" ht="12.75">
      <c r="A42" s="1" t="s">
        <v>46</v>
      </c>
      <c r="B42" s="1" t="s">
        <v>28</v>
      </c>
      <c r="C42" s="1" t="s">
        <v>47</v>
      </c>
      <c r="D42" s="1">
        <v>20</v>
      </c>
      <c r="E42" s="1">
        <v>10</v>
      </c>
      <c r="F42" s="1">
        <v>600</v>
      </c>
      <c r="G42" s="1">
        <v>-600</v>
      </c>
      <c r="H42" s="1" t="s">
        <v>48</v>
      </c>
    </row>
    <row r="43" spans="1:8" ht="12.75">
      <c r="A43" s="1" t="s">
        <v>46</v>
      </c>
      <c r="B43" s="1" t="s">
        <v>30</v>
      </c>
      <c r="C43" s="1" t="s">
        <v>47</v>
      </c>
      <c r="D43" s="1">
        <v>20</v>
      </c>
      <c r="E43" s="1">
        <v>10</v>
      </c>
      <c r="F43" s="1">
        <v>600</v>
      </c>
      <c r="G43" s="1">
        <v>-600</v>
      </c>
      <c r="H43" s="1" t="s">
        <v>49</v>
      </c>
    </row>
    <row r="44" spans="1:8" ht="12.75">
      <c r="A44" s="1" t="s">
        <v>46</v>
      </c>
      <c r="B44" s="1" t="s">
        <v>16</v>
      </c>
      <c r="C44" s="1" t="s">
        <v>47</v>
      </c>
      <c r="D44" s="1">
        <v>20</v>
      </c>
      <c r="E44" s="1">
        <v>10</v>
      </c>
      <c r="F44" s="1">
        <v>600</v>
      </c>
      <c r="G44" s="1">
        <v>-600</v>
      </c>
      <c r="H44" s="1" t="s">
        <v>50</v>
      </c>
    </row>
    <row r="45" spans="1:8" ht="12.75">
      <c r="A45" s="1" t="s">
        <v>46</v>
      </c>
      <c r="B45" s="1" t="s">
        <v>29</v>
      </c>
      <c r="C45" s="1" t="s">
        <v>47</v>
      </c>
      <c r="D45" s="1">
        <v>20</v>
      </c>
      <c r="E45" s="1">
        <v>10</v>
      </c>
      <c r="F45" s="1">
        <v>600</v>
      </c>
      <c r="G45" s="1">
        <v>-600</v>
      </c>
      <c r="H45" s="1" t="s">
        <v>51</v>
      </c>
    </row>
    <row r="46" spans="1:8" ht="12.75">
      <c r="A46" s="1" t="s">
        <v>52</v>
      </c>
      <c r="B46" s="1" t="s">
        <v>36</v>
      </c>
      <c r="C46" s="1" t="s">
        <v>47</v>
      </c>
      <c r="D46" s="1">
        <v>20</v>
      </c>
      <c r="E46" s="1">
        <v>10</v>
      </c>
      <c r="F46" s="1">
        <v>500</v>
      </c>
      <c r="G46" s="1">
        <v>-500</v>
      </c>
      <c r="H46" s="1" t="s">
        <v>53</v>
      </c>
    </row>
    <row r="47" spans="1:8" ht="12.75">
      <c r="A47" s="1" t="s">
        <v>52</v>
      </c>
      <c r="B47" s="1" t="s">
        <v>37</v>
      </c>
      <c r="C47" s="1" t="s">
        <v>47</v>
      </c>
      <c r="D47" s="1">
        <v>20</v>
      </c>
      <c r="E47" s="1">
        <v>10</v>
      </c>
      <c r="F47" s="1">
        <v>500</v>
      </c>
      <c r="G47" s="1">
        <v>-500</v>
      </c>
      <c r="H47" s="1" t="s">
        <v>54</v>
      </c>
    </row>
    <row r="48" spans="1:8" ht="12.75">
      <c r="A48" s="1" t="s">
        <v>55</v>
      </c>
      <c r="B48" s="1" t="s">
        <v>31</v>
      </c>
      <c r="C48" s="1" t="s">
        <v>47</v>
      </c>
      <c r="D48" s="1">
        <v>20</v>
      </c>
      <c r="E48" s="1">
        <v>10</v>
      </c>
      <c r="F48" s="1">
        <v>500</v>
      </c>
      <c r="G48" s="1">
        <v>-500</v>
      </c>
      <c r="H48" s="1" t="s">
        <v>56</v>
      </c>
    </row>
    <row r="49" spans="1:8" ht="12.75">
      <c r="A49" s="1" t="s">
        <v>55</v>
      </c>
      <c r="B49" s="1" t="s">
        <v>32</v>
      </c>
      <c r="C49" s="1" t="s">
        <v>47</v>
      </c>
      <c r="D49" s="1">
        <v>20</v>
      </c>
      <c r="E49" s="1">
        <v>10</v>
      </c>
      <c r="F49" s="1">
        <v>600</v>
      </c>
      <c r="G49" s="1">
        <v>-600</v>
      </c>
      <c r="H49" s="1" t="s">
        <v>57</v>
      </c>
    </row>
    <row r="50" spans="1:8" ht="12.75">
      <c r="A50" s="1" t="s">
        <v>55</v>
      </c>
      <c r="B50" s="1" t="s">
        <v>33</v>
      </c>
      <c r="C50" s="1" t="s">
        <v>47</v>
      </c>
      <c r="D50" s="1">
        <v>20</v>
      </c>
      <c r="E50" s="1">
        <v>10</v>
      </c>
      <c r="F50" s="1">
        <v>600</v>
      </c>
      <c r="G50" s="1">
        <v>-600</v>
      </c>
      <c r="H50" s="1" t="s">
        <v>58</v>
      </c>
    </row>
    <row r="51" spans="1:8" ht="12.75">
      <c r="A51" s="1" t="s">
        <v>55</v>
      </c>
      <c r="B51" s="1" t="s">
        <v>34</v>
      </c>
      <c r="C51" s="1" t="s">
        <v>47</v>
      </c>
      <c r="D51" s="1">
        <v>20</v>
      </c>
      <c r="E51" s="1">
        <v>10</v>
      </c>
      <c r="F51" s="1">
        <v>500</v>
      </c>
      <c r="G51" s="1">
        <v>-500</v>
      </c>
      <c r="H51" s="1" t="s">
        <v>51</v>
      </c>
    </row>
    <row r="52" spans="1:8" ht="12.75">
      <c r="A52" s="1" t="s">
        <v>55</v>
      </c>
      <c r="B52" s="1" t="s">
        <v>35</v>
      </c>
      <c r="C52" s="1" t="s">
        <v>47</v>
      </c>
      <c r="D52" s="1">
        <v>20</v>
      </c>
      <c r="E52" s="1">
        <v>10</v>
      </c>
      <c r="F52" s="1">
        <v>600</v>
      </c>
      <c r="G52" s="1">
        <v>-600</v>
      </c>
      <c r="H52" s="1" t="s">
        <v>59</v>
      </c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2008-04-22T20:07:14Z</dcterms:created>
  <dcterms:modified xsi:type="dcterms:W3CDTF">2008-04-22T20:09:34Z</dcterms:modified>
  <cp:category/>
  <cp:version/>
  <cp:contentType/>
  <cp:contentStatus/>
</cp:coreProperties>
</file>