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965" windowHeight="97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<sst xmlns="http://schemas.openxmlformats.org/spreadsheetml/2006/main" count="158" uniqueCount="78">
  <si>
    <t>milarite70464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</si>
  <si>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</si>
  <si>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</si>
  <si>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</si>
  <si>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</si>
  <si>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</si>
  <si>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</si>
  <si>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</si>
  <si>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</si>
  <si>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</si>
  <si>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</si>
  <si>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</si>
  <si>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</si>
  <si>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</si>
  <si>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</si>
  <si>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</si>
  <si>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</si>
  <si>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</si>
  <si>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</si>
  <si>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</si>
  <si>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</si>
  <si>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</si>
  <si>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</si>
  <si>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CaO</t>
  </si>
  <si>
    <t>MnO</t>
  </si>
  <si>
    <t>TiO2</t>
  </si>
  <si>
    <t>Cr2O3</t>
  </si>
  <si>
    <t>Fe2O3</t>
  </si>
  <si>
    <t>Totals</t>
  </si>
  <si>
    <t>Na</t>
  </si>
  <si>
    <t>Mg</t>
  </si>
  <si>
    <t>Al</t>
  </si>
  <si>
    <t>Si</t>
  </si>
  <si>
    <t>K</t>
  </si>
  <si>
    <t>Ca</t>
  </si>
  <si>
    <t>Mn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</si>
  <si>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</si>
  <si>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</si>
  <si>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</si>
  <si>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</si>
  <si>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</si>
  <si>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</si>
  <si>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</si>
  <si>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</si>
  <si>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</si>
  <si>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</si>
  <si>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</si>
  <si>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</si>
  <si>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</si>
  <si>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</si>
  <si>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diopside</t>
  </si>
  <si>
    <t>albite-Cr</t>
  </si>
  <si>
    <t>anor-hk</t>
  </si>
  <si>
    <t>PET</t>
  </si>
  <si>
    <t>kspar-OR1</t>
  </si>
  <si>
    <t>rhod-791</t>
  </si>
  <si>
    <t>rutile1</t>
  </si>
  <si>
    <t>chrom-s</t>
  </si>
  <si>
    <t>LIF</t>
  </si>
  <si>
    <t>fayalite</t>
  </si>
  <si>
    <t>H</t>
  </si>
  <si>
    <t>Be</t>
  </si>
  <si>
    <r>
      <t>(K,Na)Ca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(Be,Al)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30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</si>
  <si>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not presen; measured values are lower than the detection limit for the element</t>
  </si>
  <si>
    <t>H2O*</t>
  </si>
  <si>
    <t xml:space="preserve"> </t>
  </si>
  <si>
    <t>Cation number normalized to 31 O (including BeO and H2O)</t>
  </si>
  <si>
    <t>average</t>
  </si>
  <si>
    <t>stdev</t>
  </si>
  <si>
    <t>in formula</t>
  </si>
  <si>
    <t>BeO**</t>
  </si>
  <si>
    <t>* assumed ideal from stoichiometry</t>
  </si>
  <si>
    <t>** = estimated by difference</t>
  </si>
  <si>
    <t>(+) charges</t>
  </si>
  <si>
    <r>
      <t>(K</t>
    </r>
    <r>
      <rPr>
        <vertAlign val="subscript"/>
        <sz val="14"/>
        <rFont val="Times New Roman"/>
        <family val="1"/>
      </rPr>
      <t>1.11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Σ=1.32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(Be</t>
    </r>
    <r>
      <rPr>
        <vertAlign val="subscript"/>
        <sz val="14"/>
        <rFont val="Times New Roman"/>
        <family val="1"/>
      </rPr>
      <t>2.36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0.64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30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</si>
  <si>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</si>
  <si>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</si>
  <si>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r>
      <t>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 assumed ideal from stoichiometry; BeO estimated by difference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</si>
</sst>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8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vertAlign val="subscript"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2" fontId="7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workbookViewId="0" topLeftCell="A1">
      <selection activeCell="P33" sqref="P33"/>
    </sheetView>
  </sheetViews>
  <sheetFormatPr defaultColWidth="9.00390625" defaultRowHeight="13.5"/>
  <cols>
    <col min="1" max="16384" width="5.25390625" style="1" customWidth="1"/>
  </cols>
  <sheetData>
    <row r="1" spans="2:1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67</v>
      </c>
      <c r="N3" s="1" t="s">
        <v>68</v>
      </c>
    </row>
    <row r="4" spans="1:26" ht="12.75">
      <c r="A4" s="1" t="s">
        <v>21</v>
      </c>
      <c r="B4" s="3">
        <v>71.71</v>
      </c>
      <c r="C4" s="3">
        <v>71.64</v>
      </c>
      <c r="D4" s="3">
        <v>72.33</v>
      </c>
      <c r="E4" s="3">
        <v>71.71</v>
      </c>
      <c r="F4" s="3">
        <v>72.19</v>
      </c>
      <c r="G4" s="3">
        <v>71.73</v>
      </c>
      <c r="H4" s="3">
        <v>71.75</v>
      </c>
      <c r="I4" s="3">
        <v>72.48</v>
      </c>
      <c r="J4" s="3">
        <v>72.03</v>
      </c>
      <c r="K4" s="3">
        <v>72.03</v>
      </c>
      <c r="L4" s="3"/>
      <c r="M4" s="3">
        <f>AVERAGE(B4:K4)</f>
        <v>71.96</v>
      </c>
      <c r="N4" s="3">
        <f>STDEV(B4:K4)</f>
        <v>0.29709706607127034</v>
      </c>
      <c r="O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1" t="s">
        <v>23</v>
      </c>
      <c r="B5" s="3">
        <v>11.15</v>
      </c>
      <c r="C5" s="3">
        <v>11.18</v>
      </c>
      <c r="D5" s="3">
        <v>11.24</v>
      </c>
      <c r="E5" s="3">
        <v>11.26</v>
      </c>
      <c r="F5" s="3">
        <v>11.17</v>
      </c>
      <c r="G5" s="3">
        <v>11.21</v>
      </c>
      <c r="H5" s="3">
        <v>11.02</v>
      </c>
      <c r="I5" s="3">
        <v>11.12</v>
      </c>
      <c r="J5" s="3">
        <v>11.15</v>
      </c>
      <c r="K5" s="3">
        <v>11.07</v>
      </c>
      <c r="L5" s="3"/>
      <c r="M5" s="3">
        <f aca="true" t="shared" si="0" ref="M5:M15">AVERAGE(B5:K5)</f>
        <v>11.157000000000002</v>
      </c>
      <c r="N5" s="3">
        <f aca="true" t="shared" si="1" ref="N5:N15">STDEV(B5:K5)</f>
        <v>0.07364328437344723</v>
      </c>
      <c r="O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1" t="s">
        <v>22</v>
      </c>
      <c r="B6" s="3">
        <v>5.14</v>
      </c>
      <c r="C6" s="3">
        <v>5.01</v>
      </c>
      <c r="D6" s="3">
        <v>5.12</v>
      </c>
      <c r="E6" s="3">
        <v>5.14</v>
      </c>
      <c r="F6" s="3">
        <v>5.1</v>
      </c>
      <c r="G6" s="3">
        <v>5.13</v>
      </c>
      <c r="H6" s="3">
        <v>5.1</v>
      </c>
      <c r="I6" s="3">
        <v>5.15</v>
      </c>
      <c r="J6" s="3">
        <v>5.05</v>
      </c>
      <c r="K6" s="3">
        <v>5.31</v>
      </c>
      <c r="L6" s="3"/>
      <c r="M6" s="3">
        <f t="shared" si="0"/>
        <v>5.124999999999999</v>
      </c>
      <c r="N6" s="3">
        <f t="shared" si="1"/>
        <v>0.07849274559548969</v>
      </c>
      <c r="O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1" t="s">
        <v>20</v>
      </c>
      <c r="B7" s="3">
        <v>3.06</v>
      </c>
      <c r="C7" s="3">
        <v>2.99</v>
      </c>
      <c r="D7" s="3">
        <v>3.08</v>
      </c>
      <c r="E7" s="3">
        <v>3.08</v>
      </c>
      <c r="F7" s="3">
        <v>2.96</v>
      </c>
      <c r="G7" s="3">
        <v>2.85</v>
      </c>
      <c r="H7" s="3">
        <v>2.79</v>
      </c>
      <c r="I7" s="3">
        <v>2.77</v>
      </c>
      <c r="J7" s="3">
        <v>2.87</v>
      </c>
      <c r="K7" s="3">
        <v>2.76</v>
      </c>
      <c r="L7" s="3"/>
      <c r="M7" s="3">
        <f t="shared" si="0"/>
        <v>2.9210000000000003</v>
      </c>
      <c r="N7" s="3">
        <f t="shared" si="1"/>
        <v>0.12896597311780722</v>
      </c>
      <c r="O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1" t="s">
        <v>18</v>
      </c>
      <c r="B8" s="3">
        <v>0.63</v>
      </c>
      <c r="C8" s="3">
        <v>0.64</v>
      </c>
      <c r="D8" s="3">
        <v>0.64</v>
      </c>
      <c r="E8" s="3">
        <v>0.57</v>
      </c>
      <c r="F8" s="3">
        <v>0.62</v>
      </c>
      <c r="G8" s="3">
        <v>0.59</v>
      </c>
      <c r="H8" s="3">
        <v>0.67</v>
      </c>
      <c r="I8" s="3">
        <v>0.58</v>
      </c>
      <c r="J8" s="3">
        <v>0.56</v>
      </c>
      <c r="K8" s="3">
        <v>0.65</v>
      </c>
      <c r="L8" s="3"/>
      <c r="M8" s="3">
        <f t="shared" si="0"/>
        <v>0.615</v>
      </c>
      <c r="N8" s="3">
        <f t="shared" si="1"/>
        <v>0.03749073959733906</v>
      </c>
      <c r="O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1" t="s">
        <v>24</v>
      </c>
      <c r="B9" s="3">
        <v>0.17</v>
      </c>
      <c r="C9" s="3">
        <v>0.13</v>
      </c>
      <c r="D9" s="3">
        <v>0.19</v>
      </c>
      <c r="E9" s="3">
        <v>0.17</v>
      </c>
      <c r="F9" s="3">
        <v>0.17</v>
      </c>
      <c r="G9" s="3">
        <v>0.14</v>
      </c>
      <c r="H9" s="3">
        <v>0.16</v>
      </c>
      <c r="I9" s="3">
        <v>0.2</v>
      </c>
      <c r="J9" s="3">
        <v>0.18</v>
      </c>
      <c r="K9" s="3">
        <v>0.2</v>
      </c>
      <c r="L9" s="3"/>
      <c r="M9" s="3">
        <f t="shared" si="0"/>
        <v>0.17099999999999999</v>
      </c>
      <c r="N9" s="3">
        <f t="shared" si="1"/>
        <v>0.023309511649396264</v>
      </c>
      <c r="O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1" s="5" customFormat="1" ht="12.75">
      <c r="A10" s="5" t="s">
        <v>25</v>
      </c>
      <c r="B10" s="6">
        <v>0.03</v>
      </c>
      <c r="C10" s="6">
        <v>0</v>
      </c>
      <c r="D10" s="6">
        <v>0.02</v>
      </c>
      <c r="E10" s="6">
        <v>0.01</v>
      </c>
      <c r="F10" s="6">
        <v>0.05</v>
      </c>
      <c r="G10" s="6">
        <v>0.02</v>
      </c>
      <c r="H10" s="6">
        <v>0</v>
      </c>
      <c r="I10" s="6">
        <v>0.02</v>
      </c>
      <c r="J10" s="6">
        <v>0</v>
      </c>
      <c r="K10" s="6">
        <v>0.01</v>
      </c>
      <c r="L10" s="6"/>
      <c r="M10" s="6">
        <f t="shared" si="0"/>
        <v>0.016</v>
      </c>
      <c r="N10" s="6">
        <f t="shared" si="1"/>
        <v>0.015776212754932312</v>
      </c>
      <c r="O10" s="6" t="s">
        <v>63</v>
      </c>
      <c r="P10" s="6"/>
      <c r="Q10" s="6"/>
      <c r="R10" s="6"/>
      <c r="S10" s="6"/>
      <c r="T10" s="6"/>
      <c r="U10" s="6"/>
    </row>
    <row r="11" spans="1:21" s="5" customFormat="1" ht="12.75">
      <c r="A11" s="5" t="s">
        <v>27</v>
      </c>
      <c r="B11" s="6">
        <v>0</v>
      </c>
      <c r="C11" s="6">
        <v>0.03</v>
      </c>
      <c r="D11" s="6">
        <v>0.06</v>
      </c>
      <c r="E11" s="6">
        <v>0.01</v>
      </c>
      <c r="F11" s="6">
        <v>0.02</v>
      </c>
      <c r="G11" s="6">
        <v>0</v>
      </c>
      <c r="H11" s="6">
        <v>0.05</v>
      </c>
      <c r="I11" s="6">
        <v>0</v>
      </c>
      <c r="J11" s="6">
        <v>0.05</v>
      </c>
      <c r="K11" s="6">
        <v>0</v>
      </c>
      <c r="L11" s="6"/>
      <c r="M11" s="6">
        <f t="shared" si="0"/>
        <v>0.022</v>
      </c>
      <c r="N11" s="6">
        <f t="shared" si="1"/>
        <v>0.023944379994757303</v>
      </c>
      <c r="O11" s="6" t="s">
        <v>63</v>
      </c>
      <c r="P11" s="6"/>
      <c r="Q11" s="6"/>
      <c r="R11" s="6"/>
      <c r="S11" s="6"/>
      <c r="T11" s="6"/>
      <c r="U11" s="6"/>
    </row>
    <row r="12" spans="1:21" s="5" customFormat="1" ht="12.75">
      <c r="A12" s="5" t="s">
        <v>26</v>
      </c>
      <c r="B12" s="6">
        <v>0</v>
      </c>
      <c r="C12" s="6">
        <v>0</v>
      </c>
      <c r="D12" s="6">
        <v>0</v>
      </c>
      <c r="E12" s="6">
        <v>0.01</v>
      </c>
      <c r="F12" s="6">
        <v>0</v>
      </c>
      <c r="G12" s="6">
        <v>0.03</v>
      </c>
      <c r="H12" s="6">
        <v>0</v>
      </c>
      <c r="I12" s="6">
        <v>0.03</v>
      </c>
      <c r="J12" s="6">
        <v>0.01</v>
      </c>
      <c r="K12" s="6">
        <v>0.02</v>
      </c>
      <c r="L12" s="6"/>
      <c r="M12" s="6">
        <f t="shared" si="0"/>
        <v>0.01</v>
      </c>
      <c r="N12" s="6">
        <f t="shared" si="1"/>
        <v>0.012472191289246471</v>
      </c>
      <c r="O12" s="6" t="s">
        <v>63</v>
      </c>
      <c r="P12" s="6"/>
      <c r="Q12" s="6"/>
      <c r="R12" s="6"/>
      <c r="S12" s="6"/>
      <c r="T12" s="6"/>
      <c r="U12" s="6"/>
    </row>
    <row r="13" spans="1:21" s="5" customFormat="1" ht="12.75">
      <c r="A13" s="5" t="s">
        <v>19</v>
      </c>
      <c r="B13" s="6">
        <v>0.01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0.01</v>
      </c>
      <c r="J13" s="6">
        <v>0</v>
      </c>
      <c r="K13" s="6">
        <v>0</v>
      </c>
      <c r="L13" s="6"/>
      <c r="M13" s="6">
        <f t="shared" si="0"/>
        <v>0.002</v>
      </c>
      <c r="N13" s="6">
        <f t="shared" si="1"/>
        <v>0.0042163702135578395</v>
      </c>
      <c r="O13" s="6" t="s">
        <v>63</v>
      </c>
      <c r="P13" s="6"/>
      <c r="Q13" s="6"/>
      <c r="R13" s="6"/>
      <c r="S13" s="6"/>
      <c r="T13" s="6"/>
      <c r="U13" s="6"/>
    </row>
    <row r="14" spans="1:21" s="5" customFormat="1" ht="12.75">
      <c r="A14" s="5" t="s">
        <v>17</v>
      </c>
      <c r="B14" s="6">
        <v>0.21</v>
      </c>
      <c r="C14" s="6">
        <v>0.28</v>
      </c>
      <c r="D14" s="6">
        <v>0.32</v>
      </c>
      <c r="E14" s="6">
        <v>0.21</v>
      </c>
      <c r="F14" s="6">
        <v>0</v>
      </c>
      <c r="G14" s="6">
        <v>0.02</v>
      </c>
      <c r="H14" s="6">
        <v>0.57</v>
      </c>
      <c r="I14" s="6">
        <v>0.41</v>
      </c>
      <c r="J14" s="6">
        <v>0.52</v>
      </c>
      <c r="K14" s="6">
        <v>0.81</v>
      </c>
      <c r="L14" s="6"/>
      <c r="M14" s="6">
        <f>AVERAGE(B14:K14)</f>
        <v>0.335</v>
      </c>
      <c r="N14" s="6">
        <f>STDEV(B14:K14)</f>
        <v>0.2509205274805374</v>
      </c>
      <c r="O14" s="6" t="s">
        <v>63</v>
      </c>
      <c r="P14" s="6"/>
      <c r="Q14" s="6"/>
      <c r="R14" s="6"/>
      <c r="S14" s="6"/>
      <c r="T14" s="6"/>
      <c r="U14" s="6"/>
    </row>
    <row r="15" spans="1:21" ht="12.75">
      <c r="A15" s="1" t="s">
        <v>28</v>
      </c>
      <c r="B15" s="3">
        <f>SUM(B4:B9)</f>
        <v>91.86</v>
      </c>
      <c r="C15" s="3">
        <f aca="true" t="shared" si="2" ref="C15:K15">SUM(C4:C9)</f>
        <v>91.58999999999999</v>
      </c>
      <c r="D15" s="3">
        <f t="shared" si="2"/>
        <v>92.6</v>
      </c>
      <c r="E15" s="3">
        <f t="shared" si="2"/>
        <v>91.92999999999999</v>
      </c>
      <c r="F15" s="3">
        <f t="shared" si="2"/>
        <v>92.21</v>
      </c>
      <c r="G15" s="3">
        <f t="shared" si="2"/>
        <v>91.64999999999999</v>
      </c>
      <c r="H15" s="3">
        <f t="shared" si="2"/>
        <v>91.49</v>
      </c>
      <c r="I15" s="3">
        <f t="shared" si="2"/>
        <v>92.30000000000001</v>
      </c>
      <c r="J15" s="3">
        <f t="shared" si="2"/>
        <v>91.84000000000002</v>
      </c>
      <c r="K15" s="3">
        <f t="shared" si="2"/>
        <v>92.02000000000001</v>
      </c>
      <c r="L15" s="3"/>
      <c r="M15" s="3">
        <f t="shared" si="0"/>
        <v>91.94899999999998</v>
      </c>
      <c r="N15" s="3">
        <f t="shared" si="1"/>
        <v>0.3446882649629564</v>
      </c>
      <c r="O15" s="3"/>
      <c r="P15" s="3"/>
      <c r="Q15" s="3"/>
      <c r="R15" s="3"/>
      <c r="S15" s="3"/>
      <c r="T15" s="3"/>
      <c r="U15" s="3"/>
    </row>
    <row r="16" spans="1:21" ht="12.75">
      <c r="A16" s="1" t="s">
        <v>64</v>
      </c>
      <c r="B16" s="3">
        <v>1.81</v>
      </c>
      <c r="C16" s="3">
        <v>1.81</v>
      </c>
      <c r="D16" s="3">
        <v>1.81</v>
      </c>
      <c r="E16" s="3">
        <v>1.81</v>
      </c>
      <c r="F16" s="3">
        <v>1.81</v>
      </c>
      <c r="G16" s="3">
        <v>1.81</v>
      </c>
      <c r="H16" s="3">
        <v>1.81</v>
      </c>
      <c r="I16" s="3">
        <v>1.81</v>
      </c>
      <c r="J16" s="3">
        <v>1.81</v>
      </c>
      <c r="K16" s="3">
        <v>1.81</v>
      </c>
      <c r="L16" s="3"/>
      <c r="M16" s="3">
        <f>AVERAGE(B16:K16)</f>
        <v>1.81</v>
      </c>
      <c r="N16" s="3">
        <f>STDEV(B16:K16)</f>
        <v>0</v>
      </c>
      <c r="O16" s="3"/>
      <c r="P16" s="3"/>
      <c r="Q16" s="3"/>
      <c r="R16" s="3"/>
      <c r="S16" s="3"/>
      <c r="T16" s="3"/>
      <c r="U16" s="3"/>
    </row>
    <row r="17" spans="1:21" ht="12.75">
      <c r="A17" s="1" t="s">
        <v>70</v>
      </c>
      <c r="B17" s="3">
        <f>100-SUM(B4:B9)-B16</f>
        <v>6.33</v>
      </c>
      <c r="C17" s="3">
        <f aca="true" t="shared" si="3" ref="C17:K17">100-SUM(C4:C9)-C16</f>
        <v>6.60000000000001</v>
      </c>
      <c r="D17" s="3">
        <f t="shared" si="3"/>
        <v>5.590000000000005</v>
      </c>
      <c r="E17" s="3">
        <f t="shared" si="3"/>
        <v>6.260000000000007</v>
      </c>
      <c r="F17" s="3">
        <f t="shared" si="3"/>
        <v>5.980000000000006</v>
      </c>
      <c r="G17" s="3">
        <f t="shared" si="3"/>
        <v>6.540000000000008</v>
      </c>
      <c r="H17" s="3">
        <f t="shared" si="3"/>
        <v>6.700000000000005</v>
      </c>
      <c r="I17" s="3">
        <f t="shared" si="3"/>
        <v>5.889999999999988</v>
      </c>
      <c r="J17" s="3">
        <f t="shared" si="3"/>
        <v>6.349999999999982</v>
      </c>
      <c r="K17" s="3">
        <f t="shared" si="3"/>
        <v>6.169999999999989</v>
      </c>
      <c r="L17" s="3"/>
      <c r="M17" s="3">
        <f>AVERAGE(B17:K17)</f>
        <v>6.240999999999999</v>
      </c>
      <c r="N17" s="3">
        <f>STDEV(B17:K17)</f>
        <v>0.3446882649583663</v>
      </c>
      <c r="O17" s="3"/>
      <c r="P17" s="3"/>
      <c r="Q17" s="3"/>
      <c r="R17" s="3"/>
      <c r="S17" s="3"/>
      <c r="T17" s="3"/>
      <c r="U17" s="3"/>
    </row>
    <row r="18" spans="1:21" ht="12.75">
      <c r="A18" s="1" t="s">
        <v>71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1" t="s">
        <v>72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17" ht="12.75">
      <c r="A21" s="1" t="s">
        <v>66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 t="s">
        <v>67</v>
      </c>
      <c r="N21" s="1" t="s">
        <v>68</v>
      </c>
      <c r="O21" s="2" t="s">
        <v>69</v>
      </c>
      <c r="Q21" s="1" t="s">
        <v>73</v>
      </c>
    </row>
    <row r="22" spans="1:17" ht="12.75">
      <c r="A22" s="1" t="s">
        <v>32</v>
      </c>
      <c r="B22" s="3">
        <v>11.945065553190775</v>
      </c>
      <c r="C22" s="3">
        <v>11.9143205365737</v>
      </c>
      <c r="D22" s="3">
        <v>12.073390783865255</v>
      </c>
      <c r="E22" s="3">
        <v>11.949759794942958</v>
      </c>
      <c r="F22" s="3">
        <v>12.029633810422412</v>
      </c>
      <c r="G22" s="3">
        <v>11.938254882458454</v>
      </c>
      <c r="H22" s="3">
        <v>11.929032878542795</v>
      </c>
      <c r="I22" s="3">
        <v>12.07784865595807</v>
      </c>
      <c r="J22" s="3">
        <v>11.98302534797846</v>
      </c>
      <c r="K22" s="3">
        <v>12.011171498699923</v>
      </c>
      <c r="L22" s="3"/>
      <c r="M22" s="3">
        <f aca="true" t="shared" si="4" ref="M22:M29">AVERAGE(B22:K22)</f>
        <v>11.985150374263279</v>
      </c>
      <c r="N22" s="3">
        <f aca="true" t="shared" si="5" ref="N22:N29">STDEV(B22:K22)</f>
        <v>0.059874168453607844</v>
      </c>
      <c r="O22" s="7">
        <v>12</v>
      </c>
      <c r="P22" s="3">
        <v>4</v>
      </c>
      <c r="Q22" s="3">
        <f>O22*P22</f>
        <v>48</v>
      </c>
    </row>
    <row r="23" spans="1:17" ht="12.75">
      <c r="A23" s="1" t="s">
        <v>61</v>
      </c>
      <c r="B23" s="3">
        <v>2.5329835468749624</v>
      </c>
      <c r="C23" s="3">
        <v>2.6368017737547302</v>
      </c>
      <c r="D23" s="3">
        <v>2.2415191032182893</v>
      </c>
      <c r="E23" s="3">
        <v>2.505957089185942</v>
      </c>
      <c r="F23" s="3">
        <v>2.3938470212162426</v>
      </c>
      <c r="G23" s="3">
        <v>2.6147947734245633</v>
      </c>
      <c r="H23" s="3">
        <v>2.675949891082521</v>
      </c>
      <c r="I23" s="3">
        <v>2.3577976866484187</v>
      </c>
      <c r="J23" s="3">
        <v>2.5377371206806356</v>
      </c>
      <c r="K23" s="3">
        <v>2.471593025889834</v>
      </c>
      <c r="L23" s="3"/>
      <c r="M23" s="3">
        <f>AVERAGE(B23:K23)</f>
        <v>2.496898103197614</v>
      </c>
      <c r="N23" s="3">
        <f>STDEV(B23:K23)</f>
        <v>0.13515895432248926</v>
      </c>
      <c r="O23" s="7">
        <f>3-O24</f>
        <v>2.36</v>
      </c>
      <c r="P23" s="3">
        <v>2</v>
      </c>
      <c r="Q23" s="3">
        <f aca="true" t="shared" si="6" ref="Q23:Q29">O23*P23</f>
        <v>4.72</v>
      </c>
    </row>
    <row r="24" spans="1:17" ht="12.75">
      <c r="A24" s="1" t="s">
        <v>31</v>
      </c>
      <c r="B24" s="3">
        <v>0.6007392010471803</v>
      </c>
      <c r="C24" s="3">
        <v>0.5860580318695141</v>
      </c>
      <c r="D24" s="3">
        <v>0.6059227243012919</v>
      </c>
      <c r="E24" s="3">
        <v>0.604903226079851</v>
      </c>
      <c r="F24" s="3">
        <v>0.5813300965522629</v>
      </c>
      <c r="G24" s="3">
        <v>0.5590370701626681</v>
      </c>
      <c r="H24" s="3">
        <v>0.5466926872220169</v>
      </c>
      <c r="I24" s="3">
        <v>0.5440100199083567</v>
      </c>
      <c r="J24" s="3">
        <v>0.5627178493387152</v>
      </c>
      <c r="K24" s="3">
        <v>0.5424213390109142</v>
      </c>
      <c r="L24" s="3"/>
      <c r="M24" s="3">
        <f>AVERAGE(B24:K24)</f>
        <v>0.5733832245492771</v>
      </c>
      <c r="N24" s="3">
        <f>STDEV(B24:K24)</f>
        <v>0.025555719450821343</v>
      </c>
      <c r="O24" s="10">
        <v>0.64</v>
      </c>
      <c r="P24" s="3">
        <v>3</v>
      </c>
      <c r="Q24" s="3">
        <f t="shared" si="6"/>
        <v>1.92</v>
      </c>
    </row>
    <row r="25" spans="1:17" ht="12.75">
      <c r="A25" s="1" t="s">
        <v>34</v>
      </c>
      <c r="B25" s="3">
        <v>1.9900171474618846</v>
      </c>
      <c r="C25" s="3">
        <v>1.992180306534366</v>
      </c>
      <c r="D25" s="3">
        <v>2.01025078443984</v>
      </c>
      <c r="E25" s="3">
        <v>2.010439367484964</v>
      </c>
      <c r="F25" s="3">
        <v>1.9943513658492598</v>
      </c>
      <c r="G25" s="3">
        <v>1.9990274830065333</v>
      </c>
      <c r="H25" s="3">
        <v>1.9630802826367826</v>
      </c>
      <c r="I25" s="3">
        <v>1.9854059641259743</v>
      </c>
      <c r="J25" s="3">
        <v>1.9874722195272851</v>
      </c>
      <c r="K25" s="3">
        <v>1.977847079571085</v>
      </c>
      <c r="L25" s="3"/>
      <c r="M25" s="3">
        <f t="shared" si="4"/>
        <v>1.9910072000637975</v>
      </c>
      <c r="N25" s="3">
        <f t="shared" si="5"/>
        <v>0.014231267829607307</v>
      </c>
      <c r="O25" s="7">
        <v>2</v>
      </c>
      <c r="P25" s="3">
        <v>2</v>
      </c>
      <c r="Q25" s="3">
        <f t="shared" si="6"/>
        <v>4</v>
      </c>
    </row>
    <row r="26" spans="1:17" ht="12.75">
      <c r="A26" s="1" t="s">
        <v>33</v>
      </c>
      <c r="B26" s="3">
        <v>1.0922711792191084</v>
      </c>
      <c r="C26" s="3">
        <v>1.0629429826778949</v>
      </c>
      <c r="D26" s="3">
        <v>1.090283134888152</v>
      </c>
      <c r="E26" s="3">
        <v>1.0927004263380433</v>
      </c>
      <c r="F26" s="3">
        <v>1.0841867169149237</v>
      </c>
      <c r="G26" s="3">
        <v>1.089220788798785</v>
      </c>
      <c r="H26" s="3">
        <v>1.0817129942976242</v>
      </c>
      <c r="I26" s="3">
        <v>1.0948059982791343</v>
      </c>
      <c r="J26" s="3">
        <v>1.0717734188226609</v>
      </c>
      <c r="K26" s="3">
        <v>1.1296008611997115</v>
      </c>
      <c r="L26" s="3"/>
      <c r="M26" s="3">
        <f t="shared" si="4"/>
        <v>1.0889498501436037</v>
      </c>
      <c r="N26" s="3">
        <f t="shared" si="5"/>
        <v>0.01751251852070751</v>
      </c>
      <c r="O26" s="7">
        <v>1.11</v>
      </c>
      <c r="P26" s="3">
        <v>1</v>
      </c>
      <c r="Q26" s="3">
        <f t="shared" si="6"/>
        <v>1.11</v>
      </c>
    </row>
    <row r="27" spans="1:17" ht="12.75">
      <c r="A27" s="1" t="s">
        <v>29</v>
      </c>
      <c r="B27" s="3">
        <v>0.2034680624892824</v>
      </c>
      <c r="C27" s="3">
        <v>0.20636714784249585</v>
      </c>
      <c r="D27" s="3">
        <v>0.20712744684323955</v>
      </c>
      <c r="E27" s="3">
        <v>0.1841624966009817</v>
      </c>
      <c r="F27" s="3">
        <v>0.20031521623715</v>
      </c>
      <c r="G27" s="3">
        <v>0.19038771117089567</v>
      </c>
      <c r="H27" s="3">
        <v>0.21597576353586162</v>
      </c>
      <c r="I27" s="3">
        <v>0.18738994224253444</v>
      </c>
      <c r="J27" s="3">
        <v>0.1806292070394158</v>
      </c>
      <c r="K27" s="3">
        <v>0.2101513552168034</v>
      </c>
      <c r="L27" s="3"/>
      <c r="M27" s="3">
        <f t="shared" si="4"/>
        <v>0.19859743492186605</v>
      </c>
      <c r="N27" s="3">
        <f t="shared" si="5"/>
        <v>0.012108467290753076</v>
      </c>
      <c r="O27" s="7">
        <v>0.21</v>
      </c>
      <c r="P27" s="3">
        <v>1</v>
      </c>
      <c r="Q27" s="3">
        <f t="shared" si="6"/>
        <v>0.21</v>
      </c>
    </row>
    <row r="28" spans="1:17" ht="12.75">
      <c r="A28" s="1" t="s">
        <v>35</v>
      </c>
      <c r="B28" s="3">
        <v>0.02155412627070582</v>
      </c>
      <c r="C28" s="3">
        <v>0.016456206994970097</v>
      </c>
      <c r="D28" s="3">
        <v>0.024139989680944093</v>
      </c>
      <c r="E28" s="3">
        <v>0.021562596737361793</v>
      </c>
      <c r="F28" s="3">
        <v>0.021562393796200195</v>
      </c>
      <c r="G28" s="3">
        <v>0.01773538980082045</v>
      </c>
      <c r="H28" s="3">
        <v>0.020247714069796197</v>
      </c>
      <c r="I28" s="3">
        <v>0.025367290403337073</v>
      </c>
      <c r="J28" s="3">
        <v>0.022792830179119844</v>
      </c>
      <c r="K28" s="3">
        <v>0.025384851976683522</v>
      </c>
      <c r="L28" s="3"/>
      <c r="M28" s="3">
        <f t="shared" si="4"/>
        <v>0.021680338990993912</v>
      </c>
      <c r="N28" s="3">
        <f t="shared" si="5"/>
        <v>0.0029731173816597597</v>
      </c>
      <c r="O28" s="7">
        <v>0.02</v>
      </c>
      <c r="P28" s="3">
        <v>2</v>
      </c>
      <c r="Q28" s="3">
        <f t="shared" si="6"/>
        <v>0.04</v>
      </c>
    </row>
    <row r="29" spans="1:17" ht="12.75">
      <c r="A29" s="1" t="s">
        <v>60</v>
      </c>
      <c r="B29" s="3">
        <v>2.0111171749011665</v>
      </c>
      <c r="C29" s="3">
        <v>2.007900846013164</v>
      </c>
      <c r="D29" s="3">
        <v>2.0152983655446226</v>
      </c>
      <c r="E29" s="3">
        <v>2.0119075154956914</v>
      </c>
      <c r="F29" s="3">
        <v>2.011888579981885</v>
      </c>
      <c r="G29" s="3">
        <v>2.009410077443849</v>
      </c>
      <c r="H29" s="3">
        <v>2.0072981766812896</v>
      </c>
      <c r="I29" s="3">
        <v>2.0118702031621805</v>
      </c>
      <c r="J29" s="3">
        <v>2.008545263254733</v>
      </c>
      <c r="K29" s="3">
        <v>2.0132630048991653</v>
      </c>
      <c r="L29" s="3"/>
      <c r="M29" s="3">
        <f t="shared" si="4"/>
        <v>2.010849920737775</v>
      </c>
      <c r="N29" s="3">
        <f t="shared" si="5"/>
        <v>0.0025302147356682353</v>
      </c>
      <c r="O29" s="7">
        <v>2</v>
      </c>
      <c r="P29" s="3">
        <v>1</v>
      </c>
      <c r="Q29" s="3">
        <f t="shared" si="6"/>
        <v>2</v>
      </c>
    </row>
    <row r="30" spans="2:17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7"/>
      <c r="P30" s="3"/>
      <c r="Q30" s="8">
        <f>SUM(Q22:Q29)</f>
        <v>62</v>
      </c>
    </row>
    <row r="31" spans="2:21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R31" s="3"/>
      <c r="S31" s="3"/>
      <c r="T31" s="3"/>
      <c r="U31" s="3"/>
    </row>
    <row r="32" spans="2:19" ht="20.25">
      <c r="B32" s="3"/>
      <c r="C32" s="3" t="s">
        <v>75</v>
      </c>
      <c r="D32" s="3"/>
      <c r="E32" s="3"/>
      <c r="F32" s="4" t="s">
        <v>62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ht="20.25">
      <c r="B33" s="3"/>
      <c r="C33" s="3" t="s">
        <v>76</v>
      </c>
      <c r="D33" s="3"/>
      <c r="E33" s="3"/>
      <c r="F33" s="4" t="s">
        <v>74</v>
      </c>
      <c r="G33" s="3"/>
      <c r="H33" s="3"/>
      <c r="I33" s="3"/>
      <c r="J33" s="3"/>
      <c r="K33" s="3"/>
      <c r="L33" s="3"/>
      <c r="M33" s="3"/>
      <c r="N33" s="3"/>
      <c r="O33" s="3"/>
      <c r="P33" s="3" t="s">
        <v>77</v>
      </c>
      <c r="Q33" s="3"/>
      <c r="R33" s="3"/>
      <c r="S33" s="3"/>
    </row>
    <row r="34" spans="2:2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3:14" ht="12.75">
      <c r="M36" s="3"/>
      <c r="N36" s="3"/>
    </row>
    <row r="37" spans="1:14" ht="12.75">
      <c r="A37" s="1" t="s">
        <v>39</v>
      </c>
      <c r="B37" s="1" t="s">
        <v>40</v>
      </c>
      <c r="C37" s="1" t="s">
        <v>41</v>
      </c>
      <c r="D37" s="1" t="s">
        <v>42</v>
      </c>
      <c r="E37" s="1" t="s">
        <v>43</v>
      </c>
      <c r="F37" s="1" t="s">
        <v>44</v>
      </c>
      <c r="G37" s="1" t="s">
        <v>45</v>
      </c>
      <c r="H37" s="1" t="s">
        <v>46</v>
      </c>
      <c r="M37" s="3"/>
      <c r="N37" s="3"/>
    </row>
    <row r="38" spans="1:14" ht="12.75">
      <c r="A38" s="1" t="s">
        <v>47</v>
      </c>
      <c r="B38" s="1" t="s">
        <v>17</v>
      </c>
      <c r="C38" s="1" t="s">
        <v>48</v>
      </c>
      <c r="D38" s="1">
        <v>20</v>
      </c>
      <c r="E38" s="1">
        <v>10</v>
      </c>
      <c r="F38" s="1">
        <v>800</v>
      </c>
      <c r="G38" s="1">
        <v>-800</v>
      </c>
      <c r="H38" s="1" t="s">
        <v>49</v>
      </c>
      <c r="M38" s="3"/>
      <c r="N38" s="3"/>
    </row>
    <row r="39" spans="1:14" ht="12.75">
      <c r="A39" s="1" t="s">
        <v>47</v>
      </c>
      <c r="B39" s="1" t="s">
        <v>32</v>
      </c>
      <c r="C39" s="1" t="s">
        <v>48</v>
      </c>
      <c r="D39" s="1">
        <v>20</v>
      </c>
      <c r="E39" s="1">
        <v>10</v>
      </c>
      <c r="F39" s="1">
        <v>600</v>
      </c>
      <c r="G39" s="1">
        <v>-600</v>
      </c>
      <c r="H39" s="1" t="s">
        <v>50</v>
      </c>
      <c r="M39" s="3"/>
      <c r="N39" s="3"/>
    </row>
    <row r="40" spans="1:14" ht="12.75">
      <c r="A40" s="1" t="s">
        <v>47</v>
      </c>
      <c r="B40" s="1" t="s">
        <v>29</v>
      </c>
      <c r="C40" s="1" t="s">
        <v>48</v>
      </c>
      <c r="D40" s="1">
        <v>20</v>
      </c>
      <c r="E40" s="1">
        <v>10</v>
      </c>
      <c r="F40" s="1">
        <v>600</v>
      </c>
      <c r="G40" s="1">
        <v>-600</v>
      </c>
      <c r="H40" s="1" t="s">
        <v>51</v>
      </c>
      <c r="M40" s="3"/>
      <c r="N40" s="3"/>
    </row>
    <row r="41" spans="1:14" ht="12.75">
      <c r="A41" s="1" t="s">
        <v>47</v>
      </c>
      <c r="B41" s="1" t="s">
        <v>30</v>
      </c>
      <c r="C41" s="1" t="s">
        <v>48</v>
      </c>
      <c r="D41" s="1">
        <v>20</v>
      </c>
      <c r="E41" s="1">
        <v>10</v>
      </c>
      <c r="F41" s="1">
        <v>600</v>
      </c>
      <c r="G41" s="1">
        <v>-600</v>
      </c>
      <c r="H41" s="1" t="s">
        <v>50</v>
      </c>
      <c r="M41" s="3"/>
      <c r="N41" s="3"/>
    </row>
    <row r="42" spans="1:14" ht="12.75">
      <c r="A42" s="1" t="s">
        <v>47</v>
      </c>
      <c r="B42" s="1" t="s">
        <v>31</v>
      </c>
      <c r="C42" s="1" t="s">
        <v>48</v>
      </c>
      <c r="D42" s="1">
        <v>20</v>
      </c>
      <c r="E42" s="1">
        <v>10</v>
      </c>
      <c r="F42" s="1">
        <v>600</v>
      </c>
      <c r="G42" s="1">
        <v>-600</v>
      </c>
      <c r="H42" s="1" t="s">
        <v>52</v>
      </c>
      <c r="M42" s="3"/>
      <c r="N42" s="3"/>
    </row>
    <row r="43" spans="1:14" ht="12.75">
      <c r="A43" s="1" t="s">
        <v>53</v>
      </c>
      <c r="B43" s="1" t="s">
        <v>33</v>
      </c>
      <c r="C43" s="1" t="s">
        <v>48</v>
      </c>
      <c r="D43" s="1">
        <v>20</v>
      </c>
      <c r="E43" s="1">
        <v>10</v>
      </c>
      <c r="F43" s="1">
        <v>600</v>
      </c>
      <c r="G43" s="1">
        <v>-600</v>
      </c>
      <c r="H43" s="1" t="s">
        <v>54</v>
      </c>
      <c r="M43" s="3"/>
      <c r="N43" s="3"/>
    </row>
    <row r="44" spans="1:14" ht="12.75">
      <c r="A44" s="1" t="s">
        <v>53</v>
      </c>
      <c r="B44" s="1" t="s">
        <v>34</v>
      </c>
      <c r="C44" s="1" t="s">
        <v>48</v>
      </c>
      <c r="D44" s="1">
        <v>20</v>
      </c>
      <c r="E44" s="1">
        <v>10</v>
      </c>
      <c r="F44" s="1">
        <v>500</v>
      </c>
      <c r="G44" s="1">
        <v>-500</v>
      </c>
      <c r="H44" s="1" t="s">
        <v>50</v>
      </c>
      <c r="M44" s="3"/>
      <c r="N44" s="3"/>
    </row>
    <row r="45" spans="1:14" ht="12.75">
      <c r="A45" s="1" t="s">
        <v>53</v>
      </c>
      <c r="B45" s="1" t="s">
        <v>35</v>
      </c>
      <c r="C45" s="1" t="s">
        <v>48</v>
      </c>
      <c r="D45" s="1">
        <v>20</v>
      </c>
      <c r="E45" s="1">
        <v>10</v>
      </c>
      <c r="F45" s="1">
        <v>600</v>
      </c>
      <c r="G45" s="1">
        <v>-600</v>
      </c>
      <c r="H45" s="1" t="s">
        <v>55</v>
      </c>
      <c r="M45" s="3"/>
      <c r="N45" s="3"/>
    </row>
    <row r="46" spans="1:14" ht="12.75">
      <c r="A46" s="1" t="s">
        <v>53</v>
      </c>
      <c r="B46" s="1" t="s">
        <v>36</v>
      </c>
      <c r="C46" s="1" t="s">
        <v>48</v>
      </c>
      <c r="D46" s="1">
        <v>20</v>
      </c>
      <c r="E46" s="1">
        <v>10</v>
      </c>
      <c r="F46" s="1">
        <v>500</v>
      </c>
      <c r="G46" s="1">
        <v>-500</v>
      </c>
      <c r="H46" s="1" t="s">
        <v>56</v>
      </c>
      <c r="M46" s="3"/>
      <c r="N46" s="3"/>
    </row>
    <row r="47" spans="1:14" ht="12.75">
      <c r="A47" s="1" t="s">
        <v>53</v>
      </c>
      <c r="B47" s="1" t="s">
        <v>37</v>
      </c>
      <c r="C47" s="1" t="s">
        <v>48</v>
      </c>
      <c r="D47" s="1">
        <v>20</v>
      </c>
      <c r="E47" s="1">
        <v>10</v>
      </c>
      <c r="F47" s="1">
        <v>500</v>
      </c>
      <c r="G47" s="1">
        <v>-500</v>
      </c>
      <c r="H47" s="1" t="s">
        <v>57</v>
      </c>
      <c r="M47" s="3"/>
      <c r="N47" s="3"/>
    </row>
    <row r="48" spans="1:14" ht="12.75">
      <c r="A48" s="1" t="s">
        <v>58</v>
      </c>
      <c r="B48" s="1" t="s">
        <v>38</v>
      </c>
      <c r="C48" s="1" t="s">
        <v>48</v>
      </c>
      <c r="D48" s="1">
        <v>20</v>
      </c>
      <c r="E48" s="1">
        <v>10</v>
      </c>
      <c r="F48" s="1">
        <v>500</v>
      </c>
      <c r="G48" s="1">
        <v>-500</v>
      </c>
      <c r="H48" s="1" t="s">
        <v>59</v>
      </c>
      <c r="M48" s="3"/>
      <c r="N48" s="3"/>
    </row>
    <row r="49" spans="13:14" ht="12.75">
      <c r="M49" s="3"/>
      <c r="N49" s="3"/>
    </row>
    <row r="50" spans="2:16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16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7" ht="12.75">
      <c r="A52" s="1" t="s">
        <v>32</v>
      </c>
      <c r="B52" s="2">
        <v>11.961830443217021</v>
      </c>
      <c r="C52" s="2">
        <v>11.975614867488845</v>
      </c>
      <c r="D52" s="2">
        <v>11.964262908512481</v>
      </c>
      <c r="E52" s="2">
        <v>11.954937737979323</v>
      </c>
      <c r="F52" s="2">
        <v>11.985957552594346</v>
      </c>
      <c r="G52" s="2">
        <v>11.990358357779312</v>
      </c>
      <c r="H52" s="2">
        <v>12.007452010417106</v>
      </c>
      <c r="I52" s="2">
        <v>12.018295940393342</v>
      </c>
      <c r="J52" s="2">
        <v>12.001358952230921</v>
      </c>
      <c r="K52" s="2">
        <v>12.001668153799457</v>
      </c>
      <c r="L52" s="3"/>
      <c r="M52" s="3">
        <f aca="true" t="shared" si="7" ref="M52:M57">AVERAGE(B52:K52)</f>
        <v>11.986173692441216</v>
      </c>
      <c r="N52" s="3">
        <f aca="true" t="shared" si="8" ref="N52:N57">STDEV(B52:K52)</f>
        <v>0.021428651869550824</v>
      </c>
      <c r="O52" s="7">
        <v>12</v>
      </c>
      <c r="P52" s="1">
        <v>4</v>
      </c>
      <c r="Q52" s="3">
        <f>O52*P52</f>
        <v>48</v>
      </c>
    </row>
    <row r="53" spans="1:17" ht="12.75">
      <c r="A53" s="1" t="s">
        <v>34</v>
      </c>
      <c r="B53" s="2">
        <v>1.9928101349493943</v>
      </c>
      <c r="C53" s="2">
        <v>2.0024292635417344</v>
      </c>
      <c r="D53" s="2">
        <v>1.9920807110147887</v>
      </c>
      <c r="E53" s="2">
        <v>2.0113105097256065</v>
      </c>
      <c r="F53" s="2">
        <v>1.9871104301876008</v>
      </c>
      <c r="G53" s="2">
        <v>2.0077520646268834</v>
      </c>
      <c r="H53" s="2">
        <v>1.9759851889381859</v>
      </c>
      <c r="I53" s="2">
        <v>1.975616446138946</v>
      </c>
      <c r="J53" s="2">
        <v>1.9905129816117715</v>
      </c>
      <c r="K53" s="2">
        <v>1.9762821895052345</v>
      </c>
      <c r="L53" s="3"/>
      <c r="M53" s="3">
        <f t="shared" si="7"/>
        <v>1.9911889920240147</v>
      </c>
      <c r="N53" s="3">
        <f t="shared" si="8"/>
        <v>0.01300402523698133</v>
      </c>
      <c r="O53" s="7">
        <v>2</v>
      </c>
      <c r="P53" s="1">
        <v>2</v>
      </c>
      <c r="Q53" s="3">
        <f>O53*P53</f>
        <v>4</v>
      </c>
    </row>
    <row r="54" spans="1:17" ht="12.75">
      <c r="A54" s="1" t="s">
        <v>33</v>
      </c>
      <c r="B54" s="2">
        <v>1.093804180952494</v>
      </c>
      <c r="C54" s="2">
        <v>1.06841139178475</v>
      </c>
      <c r="D54" s="2">
        <v>1.0804283820541505</v>
      </c>
      <c r="E54" s="2">
        <v>1.093173903684909</v>
      </c>
      <c r="F54" s="2">
        <v>1.0802503361964424</v>
      </c>
      <c r="G54" s="2">
        <v>1.0939745982162348</v>
      </c>
      <c r="H54" s="2">
        <v>1.08882396421561</v>
      </c>
      <c r="I54" s="2">
        <v>1.089407795994002</v>
      </c>
      <c r="J54" s="2">
        <v>1.073413194183089</v>
      </c>
      <c r="K54" s="2">
        <v>1.1287071110284643</v>
      </c>
      <c r="L54" s="3"/>
      <c r="M54" s="3">
        <f t="shared" si="7"/>
        <v>1.0890394858310148</v>
      </c>
      <c r="N54" s="3">
        <f t="shared" si="8"/>
        <v>0.016529277626855344</v>
      </c>
      <c r="O54" s="7">
        <v>1.06</v>
      </c>
      <c r="P54" s="1">
        <v>1</v>
      </c>
      <c r="Q54" s="3">
        <f>O54*P54</f>
        <v>1.06</v>
      </c>
    </row>
    <row r="55" spans="1:17" ht="12.75">
      <c r="A55" s="1" t="s">
        <v>31</v>
      </c>
      <c r="B55" s="2">
        <v>0.6015823380392012</v>
      </c>
      <c r="C55" s="2">
        <v>0.5890730619612946</v>
      </c>
      <c r="D55" s="2">
        <v>0.6004459646473818</v>
      </c>
      <c r="E55" s="2">
        <v>0.6051653363231448</v>
      </c>
      <c r="F55" s="2">
        <v>0.5792194484992662</v>
      </c>
      <c r="G55" s="2">
        <v>0.5614769388432629</v>
      </c>
      <c r="H55" s="2">
        <v>0.5502865381544843</v>
      </c>
      <c r="I55" s="2">
        <v>0.5413276486597335</v>
      </c>
      <c r="J55" s="2">
        <v>0.563578787712455</v>
      </c>
      <c r="K55" s="2">
        <v>0.5419921704600738</v>
      </c>
      <c r="L55" s="3"/>
      <c r="M55" s="3">
        <f t="shared" si="7"/>
        <v>0.5734148233300298</v>
      </c>
      <c r="N55" s="3">
        <f t="shared" si="8"/>
        <v>0.024949301529043268</v>
      </c>
      <c r="O55" s="7">
        <v>0.58</v>
      </c>
      <c r="P55" s="1">
        <v>3</v>
      </c>
      <c r="Q55" s="3">
        <f>O55*P55</f>
        <v>1.7399999999999998</v>
      </c>
    </row>
    <row r="56" spans="1:17" ht="12.75">
      <c r="A56" s="1" t="s">
        <v>29</v>
      </c>
      <c r="B56" s="2">
        <v>0.20375362975354702</v>
      </c>
      <c r="C56" s="2">
        <v>0.20742882284200953</v>
      </c>
      <c r="D56" s="2">
        <v>0.20525528196380452</v>
      </c>
      <c r="E56" s="2">
        <v>0.18424229593864186</v>
      </c>
      <c r="F56" s="2">
        <v>0.19958792734630462</v>
      </c>
      <c r="G56" s="2">
        <v>0.191218641780776</v>
      </c>
      <c r="H56" s="2">
        <v>0.21739554601570024</v>
      </c>
      <c r="I56" s="2">
        <v>0.1864659714056789</v>
      </c>
      <c r="J56" s="2">
        <v>0.18090556332692503</v>
      </c>
      <c r="K56" s="2">
        <v>0.20998508160975835</v>
      </c>
      <c r="L56" s="3"/>
      <c r="M56" s="3">
        <f t="shared" si="7"/>
        <v>0.1986238761983146</v>
      </c>
      <c r="N56" s="3">
        <f t="shared" si="8"/>
        <v>0.01226385646076215</v>
      </c>
      <c r="O56" s="7">
        <v>0.2</v>
      </c>
      <c r="P56" s="1">
        <v>1</v>
      </c>
      <c r="Q56" s="3">
        <f>O56*P56</f>
        <v>0.2</v>
      </c>
    </row>
    <row r="57" spans="1:17" ht="12.75">
      <c r="A57" s="1" t="s">
        <v>35</v>
      </c>
      <c r="B57" s="2">
        <v>0.021584377469824913</v>
      </c>
      <c r="C57" s="2">
        <v>0.016540867483502485</v>
      </c>
      <c r="D57" s="2">
        <v>0.023921795320132066</v>
      </c>
      <c r="E57" s="2">
        <v>0.021571940012836622</v>
      </c>
      <c r="F57" s="2">
        <v>0.02148410673562341</v>
      </c>
      <c r="G57" s="2">
        <v>0.017812794367391624</v>
      </c>
      <c r="H57" s="2">
        <v>0.0203808185868144</v>
      </c>
      <c r="I57" s="2">
        <v>0.02524221092328476</v>
      </c>
      <c r="J57" s="2">
        <v>0.022827702401798402</v>
      </c>
      <c r="K57" s="2">
        <v>0.025364767257752666</v>
      </c>
      <c r="L57" s="3"/>
      <c r="M57" s="3">
        <f t="shared" si="7"/>
        <v>0.021673138055896136</v>
      </c>
      <c r="N57" s="3">
        <f t="shared" si="8"/>
        <v>0.0029006183665434625</v>
      </c>
      <c r="O57" s="3"/>
      <c r="P57" s="1">
        <v>2</v>
      </c>
      <c r="Q57" s="3">
        <f>O57*P57</f>
        <v>0</v>
      </c>
    </row>
    <row r="58" spans="1:17" ht="12.75">
      <c r="A58" s="1" t="s">
        <v>65</v>
      </c>
      <c r="B58" s="3" t="s">
        <v>65</v>
      </c>
      <c r="C58" s="3" t="s">
        <v>65</v>
      </c>
      <c r="D58" s="3" t="s">
        <v>65</v>
      </c>
      <c r="E58" s="3" t="s">
        <v>65</v>
      </c>
      <c r="F58" s="3" t="s">
        <v>65</v>
      </c>
      <c r="G58" s="3" t="s">
        <v>65</v>
      </c>
      <c r="H58" s="3" t="s">
        <v>65</v>
      </c>
      <c r="I58" s="3" t="s">
        <v>65</v>
      </c>
      <c r="J58" s="3" t="s">
        <v>65</v>
      </c>
      <c r="K58" s="3" t="s">
        <v>65</v>
      </c>
      <c r="L58" s="3"/>
      <c r="M58" s="3"/>
      <c r="N58" s="3"/>
      <c r="O58" s="3"/>
      <c r="Q58" s="9">
        <f>SUM(Q52:Q57)</f>
        <v>55.00000000000001</v>
      </c>
    </row>
    <row r="59" spans="1:16" ht="12.75">
      <c r="A59" s="1" t="s">
        <v>65</v>
      </c>
      <c r="B59" s="3" t="s">
        <v>65</v>
      </c>
      <c r="C59" s="3" t="s">
        <v>65</v>
      </c>
      <c r="D59" s="3" t="s">
        <v>65</v>
      </c>
      <c r="E59" s="3" t="s">
        <v>65</v>
      </c>
      <c r="F59" s="3" t="s">
        <v>65</v>
      </c>
      <c r="G59" s="3" t="s">
        <v>65</v>
      </c>
      <c r="H59" s="3" t="s">
        <v>65</v>
      </c>
      <c r="I59" s="3" t="s">
        <v>65</v>
      </c>
      <c r="J59" s="3" t="s">
        <v>65</v>
      </c>
      <c r="K59" s="3" t="s">
        <v>65</v>
      </c>
      <c r="L59" s="3"/>
      <c r="M59" s="3"/>
      <c r="N59" s="3"/>
      <c r="O59" s="3"/>
      <c r="P59" s="3"/>
    </row>
    <row r="60" spans="2:15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3"/>
      <c r="O60" s="2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3"/>
      <c r="O61" s="2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3"/>
      <c r="O62" s="2"/>
      <c r="P62" s="3"/>
    </row>
    <row r="63" spans="2:15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3"/>
      <c r="O63" s="2"/>
    </row>
    <row r="64" spans="2:15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  <c r="N64" s="3"/>
      <c r="O64" s="2"/>
    </row>
    <row r="65" spans="2:15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3"/>
      <c r="O65" s="2"/>
    </row>
    <row r="66" spans="1:15" ht="12.75">
      <c r="A66" s="1" t="s">
        <v>65</v>
      </c>
      <c r="B66" s="2" t="s">
        <v>65</v>
      </c>
      <c r="C66" s="2" t="s">
        <v>65</v>
      </c>
      <c r="D66" s="2" t="s">
        <v>65</v>
      </c>
      <c r="E66" s="2" t="s">
        <v>65</v>
      </c>
      <c r="F66" s="2" t="s">
        <v>65</v>
      </c>
      <c r="G66" s="2" t="s">
        <v>65</v>
      </c>
      <c r="H66" s="2" t="s">
        <v>65</v>
      </c>
      <c r="I66" s="2" t="s">
        <v>65</v>
      </c>
      <c r="J66" s="2" t="s">
        <v>65</v>
      </c>
      <c r="K66" s="2" t="s">
        <v>65</v>
      </c>
      <c r="L66" s="2"/>
      <c r="M66" s="3"/>
      <c r="N66" s="3"/>
      <c r="O66" s="2"/>
    </row>
    <row r="67" spans="2:15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2008-02-22T20:56:43Z</dcterms:created>
  <dcterms:modified xsi:type="dcterms:W3CDTF">2008-02-23T00:12:49Z</dcterms:modified>
  <cp:category/>
  <cp:version/>
  <cp:contentType/>
  <cp:contentStatus/>
</cp:coreProperties>
</file>