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96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<sst xmlns="http://schemas.openxmlformats.org/spreadsheetml/2006/main" count="137" uniqueCount="78">
  <si>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t>#24</t>
  </si>
  <si>
    <t>#25</t>
  </si>
  <si>
    <t>#26</t>
  </si>
  <si>
    <t>#27</t>
  </si>
  <si>
    <t>#28</t>
  </si>
  <si>
    <t>#29</t>
  </si>
  <si>
    <t>#30</t>
  </si>
  <si>
    <t>#31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</si>
  <si>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</si>
  <si>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</si>
  <si>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</si>
  <si>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</si>
  <si>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</si>
  <si>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</si>
  <si>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</si>
  <si>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</si>
  <si>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</si>
  <si>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</si>
  <si>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</si>
  <si>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</si>
  <si>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</si>
  <si>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</si>
  <si>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</si>
  <si>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</si>
  <si>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</si>
  <si>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Totals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</si>
  <si>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</si>
  <si>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</si>
  <si>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</si>
  <si>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</si>
  <si>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</si>
  <si>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</si>
  <si>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</si>
  <si>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</si>
  <si>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</si>
  <si>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</si>
  <si>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</si>
  <si>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</si>
  <si>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</si>
  <si>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</si>
  <si>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</si>
  <si>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</si>
  <si>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</si>
  <si>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</si>
  <si>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</si>
  <si>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</si>
  <si>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</si>
  <si>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</si>
  <si>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</si>
  <si>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</si>
  <si>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</si>
  <si>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</si>
  <si>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</si>
  <si>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</si>
  <si>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</si>
  <si>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</si>
  <si>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</si>
  <si>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(Na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,Ca,K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96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</si>
  <si>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</si>
  <si>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</si>
  <si>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 xml:space="preserve"> </t>
  </si>
  <si>
    <t>not present in the wds scan; not in totals</t>
  </si>
  <si>
    <t>H2O*</t>
  </si>
  <si>
    <t>H</t>
  </si>
  <si>
    <t>average</t>
  </si>
  <si>
    <t>stdev</t>
  </si>
  <si>
    <t>in formula</t>
  </si>
  <si>
    <t>(+) charges</t>
  </si>
  <si>
    <t>mordenite R070524</t>
  </si>
  <si>
    <t>* = estimated by difference</t>
  </si>
  <si>
    <t>Cation numbers normalized to 96 O</t>
  </si>
  <si>
    <t>Cation numbers normalized by reiteration to 118 O (for H estimation)</t>
  </si>
  <si>
    <t>Anions</t>
  </si>
  <si>
    <t>O</t>
  </si>
  <si>
    <t>O in H2O</t>
  </si>
  <si>
    <t>(-) charges</t>
  </si>
  <si>
    <r>
      <t>(Na</t>
    </r>
    <r>
      <rPr>
        <vertAlign val="subscript"/>
        <sz val="14"/>
        <rFont val="Times New Roman"/>
        <family val="1"/>
      </rPr>
      <t>3.08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2.37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Σ=5.60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7.97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40.03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96</t>
    </r>
    <r>
      <rPr>
        <sz val="14"/>
        <rFont val="Times New Roman"/>
        <family val="1"/>
      </rPr>
      <t>·22H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</si>
  <si>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estimated by difference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</si>
</sst>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  <numFmt numFmtId="171" formatCode="0.0000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">
      <selection activeCell="V15" sqref="V15"/>
    </sheetView>
  </sheetViews>
  <sheetFormatPr defaultColWidth="9.00390625" defaultRowHeight="13.5"/>
  <cols>
    <col min="1" max="10" width="5.25390625" style="1" customWidth="1"/>
    <col min="11" max="11" width="5.625" style="1" customWidth="1"/>
    <col min="12" max="16384" width="5.25390625" style="1" customWidth="1"/>
  </cols>
  <sheetData>
    <row r="1" spans="2:4" ht="15.75">
      <c r="B1" s="10" t="s">
        <v>68</v>
      </c>
      <c r="C1" s="10"/>
      <c r="D1" s="10"/>
    </row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12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K3" s="1" t="s">
        <v>64</v>
      </c>
      <c r="L3" s="1" t="s">
        <v>65</v>
      </c>
    </row>
    <row r="4" spans="1:24" ht="12.75">
      <c r="A4" s="1" t="s">
        <v>18</v>
      </c>
      <c r="B4" s="3">
        <v>69.67</v>
      </c>
      <c r="C4" s="3">
        <v>69.58</v>
      </c>
      <c r="D4" s="3">
        <v>69.85</v>
      </c>
      <c r="E4" s="3">
        <v>69.78</v>
      </c>
      <c r="F4" s="3">
        <v>69.63</v>
      </c>
      <c r="G4" s="3">
        <v>70.06</v>
      </c>
      <c r="H4" s="3">
        <v>69.82</v>
      </c>
      <c r="I4" s="3">
        <v>70.56</v>
      </c>
      <c r="J4" s="3"/>
      <c r="K4" s="3">
        <f>AVERAGE(B4:I4)</f>
        <v>69.86875</v>
      </c>
      <c r="L4" s="3">
        <f>STDEV(B4:I4)</f>
        <v>0.31732981940750604</v>
      </c>
      <c r="M4" s="3"/>
      <c r="O4" s="3"/>
      <c r="Q4" s="3"/>
      <c r="R4" s="3"/>
      <c r="S4" s="3"/>
      <c r="T4" s="3"/>
      <c r="U4" s="3"/>
      <c r="V4" s="3"/>
      <c r="W4" s="3"/>
      <c r="X4" s="3"/>
    </row>
    <row r="5" spans="1:24" ht="12.75">
      <c r="A5" s="1" t="s">
        <v>17</v>
      </c>
      <c r="B5" s="3">
        <v>11.54</v>
      </c>
      <c r="C5" s="3">
        <v>11.9</v>
      </c>
      <c r="D5" s="3">
        <v>11.77</v>
      </c>
      <c r="E5" s="3">
        <v>11.68</v>
      </c>
      <c r="F5" s="3">
        <v>11.67</v>
      </c>
      <c r="G5" s="3">
        <v>11.96</v>
      </c>
      <c r="H5" s="3">
        <v>12.03</v>
      </c>
      <c r="I5" s="3">
        <v>11.85</v>
      </c>
      <c r="J5" s="3"/>
      <c r="K5" s="3">
        <f aca="true" t="shared" si="0" ref="K5:K15">AVERAGE(B5:I5)</f>
        <v>11.799999999999999</v>
      </c>
      <c r="L5" s="3">
        <f aca="true" t="shared" si="1" ref="L5:L15">STDEV(B5:I5)</f>
        <v>0.1650973738651056</v>
      </c>
      <c r="M5" s="3"/>
      <c r="O5" s="3"/>
      <c r="Q5" s="3"/>
      <c r="R5" s="3"/>
      <c r="S5" s="3"/>
      <c r="T5" s="3"/>
      <c r="U5" s="3"/>
      <c r="V5" s="3"/>
      <c r="W5" s="3"/>
      <c r="X5" s="3"/>
    </row>
    <row r="6" spans="1:24" ht="12.75">
      <c r="A6" s="1" t="s">
        <v>20</v>
      </c>
      <c r="B6" s="3">
        <v>3.8</v>
      </c>
      <c r="C6" s="3">
        <v>3.75</v>
      </c>
      <c r="D6" s="3">
        <v>3.91</v>
      </c>
      <c r="E6" s="3">
        <v>3.88</v>
      </c>
      <c r="F6" s="3">
        <v>3.9</v>
      </c>
      <c r="G6" s="3">
        <v>3.92</v>
      </c>
      <c r="H6" s="3">
        <v>3.73</v>
      </c>
      <c r="I6" s="3">
        <v>3.93</v>
      </c>
      <c r="J6" s="3"/>
      <c r="K6" s="3">
        <f t="shared" si="0"/>
        <v>3.8524999999999996</v>
      </c>
      <c r="L6" s="3">
        <f t="shared" si="1"/>
        <v>0.08031189202106363</v>
      </c>
      <c r="M6" s="3"/>
      <c r="O6" s="3"/>
      <c r="Q6" s="3"/>
      <c r="R6" s="3"/>
      <c r="S6" s="3"/>
      <c r="T6" s="3"/>
      <c r="U6" s="3"/>
      <c r="V6" s="3"/>
      <c r="W6" s="3"/>
      <c r="X6" s="3"/>
    </row>
    <row r="7" spans="1:24" ht="12.75">
      <c r="A7" s="1" t="s">
        <v>15</v>
      </c>
      <c r="B7" s="3">
        <v>2.77</v>
      </c>
      <c r="C7" s="3">
        <v>2.67</v>
      </c>
      <c r="D7" s="3">
        <v>2.82</v>
      </c>
      <c r="E7" s="3">
        <v>2.81</v>
      </c>
      <c r="F7" s="3">
        <v>2.69</v>
      </c>
      <c r="G7" s="3">
        <v>2.73</v>
      </c>
      <c r="H7" s="3">
        <v>2.84</v>
      </c>
      <c r="I7" s="3">
        <v>2.79</v>
      </c>
      <c r="J7" s="3"/>
      <c r="K7" s="3">
        <f t="shared" si="0"/>
        <v>2.7649999999999997</v>
      </c>
      <c r="L7" s="3">
        <f t="shared" si="1"/>
        <v>0.06233549779793529</v>
      </c>
      <c r="M7" s="3"/>
      <c r="O7" s="3"/>
      <c r="Q7" s="3"/>
      <c r="R7" s="3"/>
      <c r="S7" s="3"/>
      <c r="T7" s="3"/>
      <c r="U7" s="3"/>
      <c r="V7" s="3"/>
      <c r="W7" s="3"/>
      <c r="X7" s="3"/>
    </row>
    <row r="8" spans="1:24" ht="12.75">
      <c r="A8" s="1" t="s">
        <v>19</v>
      </c>
      <c r="B8" s="3">
        <v>0.28</v>
      </c>
      <c r="C8" s="3">
        <v>0.23</v>
      </c>
      <c r="D8" s="3">
        <v>0.16</v>
      </c>
      <c r="E8" s="3">
        <v>0.17</v>
      </c>
      <c r="F8" s="3">
        <v>0.25</v>
      </c>
      <c r="G8" s="3">
        <v>0.18</v>
      </c>
      <c r="H8" s="3">
        <v>0.2</v>
      </c>
      <c r="I8" s="3">
        <v>0.17</v>
      </c>
      <c r="J8" s="3"/>
      <c r="K8" s="3">
        <f t="shared" si="0"/>
        <v>0.205</v>
      </c>
      <c r="L8" s="3">
        <f t="shared" si="1"/>
        <v>0.04375255094603894</v>
      </c>
      <c r="M8" s="3"/>
      <c r="O8" s="3"/>
      <c r="Q8" s="3"/>
      <c r="R8" s="3"/>
      <c r="S8" s="3"/>
      <c r="T8" s="3"/>
      <c r="U8" s="3"/>
      <c r="V8" s="3"/>
      <c r="W8" s="3"/>
      <c r="X8" s="3"/>
    </row>
    <row r="9" spans="1:17" s="5" customFormat="1" ht="12.75">
      <c r="A9" s="5" t="s">
        <v>24</v>
      </c>
      <c r="B9" s="6">
        <v>0.05</v>
      </c>
      <c r="C9" s="6">
        <v>0.07</v>
      </c>
      <c r="D9" s="6">
        <v>0.02</v>
      </c>
      <c r="E9" s="6">
        <v>0.04</v>
      </c>
      <c r="F9" s="6">
        <v>0.02</v>
      </c>
      <c r="G9" s="6">
        <v>0.1</v>
      </c>
      <c r="H9" s="6">
        <v>0.01</v>
      </c>
      <c r="I9" s="6">
        <v>0</v>
      </c>
      <c r="J9" s="6"/>
      <c r="K9" s="6">
        <f t="shared" si="0"/>
        <v>0.03875000000000001</v>
      </c>
      <c r="L9" s="6">
        <f t="shared" si="1"/>
        <v>0.033567628964311945</v>
      </c>
      <c r="M9" s="6" t="s">
        <v>61</v>
      </c>
      <c r="N9" s="6"/>
      <c r="O9" s="6"/>
      <c r="P9" s="6"/>
      <c r="Q9" s="6"/>
    </row>
    <row r="10" spans="1:17" s="5" customFormat="1" ht="12.75">
      <c r="A10" s="5" t="s">
        <v>21</v>
      </c>
      <c r="B10" s="6">
        <v>0.01</v>
      </c>
      <c r="C10" s="6">
        <v>0.02</v>
      </c>
      <c r="D10" s="6">
        <v>0</v>
      </c>
      <c r="E10" s="6">
        <v>0.03</v>
      </c>
      <c r="F10" s="6">
        <v>0.01</v>
      </c>
      <c r="G10" s="6">
        <v>0.02</v>
      </c>
      <c r="H10" s="6">
        <v>0</v>
      </c>
      <c r="I10" s="6">
        <v>0</v>
      </c>
      <c r="J10" s="6"/>
      <c r="K10" s="6">
        <f t="shared" si="0"/>
        <v>0.01125</v>
      </c>
      <c r="L10" s="6">
        <f t="shared" si="1"/>
        <v>0.011259916264596033</v>
      </c>
      <c r="M10" s="6" t="s">
        <v>61</v>
      </c>
      <c r="N10" s="6"/>
      <c r="O10" s="6"/>
      <c r="P10" s="6"/>
      <c r="Q10" s="6"/>
    </row>
    <row r="11" spans="1:17" s="5" customFormat="1" ht="12.75">
      <c r="A11" s="5" t="s">
        <v>22</v>
      </c>
      <c r="B11" s="6">
        <v>0</v>
      </c>
      <c r="C11" s="6">
        <v>0</v>
      </c>
      <c r="D11" s="6">
        <v>0</v>
      </c>
      <c r="E11" s="6">
        <v>0.01</v>
      </c>
      <c r="F11" s="6">
        <v>0.02</v>
      </c>
      <c r="G11" s="6">
        <v>0</v>
      </c>
      <c r="H11" s="6">
        <v>0.02</v>
      </c>
      <c r="I11" s="6">
        <v>0.01</v>
      </c>
      <c r="J11" s="6"/>
      <c r="K11" s="6">
        <f t="shared" si="0"/>
        <v>0.007500000000000001</v>
      </c>
      <c r="L11" s="6">
        <f t="shared" si="1"/>
        <v>0.008864052604279183</v>
      </c>
      <c r="M11" s="6" t="s">
        <v>61</v>
      </c>
      <c r="N11" s="6"/>
      <c r="O11" s="6"/>
      <c r="P11" s="6"/>
      <c r="Q11" s="6"/>
    </row>
    <row r="12" spans="1:17" s="5" customFormat="1" ht="12.75">
      <c r="A12" s="5" t="s">
        <v>23</v>
      </c>
      <c r="B12" s="6">
        <v>0</v>
      </c>
      <c r="C12" s="6">
        <v>0.03</v>
      </c>
      <c r="D12" s="6">
        <v>0.03</v>
      </c>
      <c r="E12" s="6">
        <v>0.03</v>
      </c>
      <c r="F12" s="6">
        <v>0</v>
      </c>
      <c r="G12" s="6">
        <v>0</v>
      </c>
      <c r="H12" s="6">
        <v>0</v>
      </c>
      <c r="I12" s="6">
        <v>0.01</v>
      </c>
      <c r="J12" s="6"/>
      <c r="K12" s="6">
        <f t="shared" si="0"/>
        <v>0.012499999999999999</v>
      </c>
      <c r="L12" s="6">
        <f t="shared" si="1"/>
        <v>0.0148804761828569</v>
      </c>
      <c r="M12" s="6" t="s">
        <v>61</v>
      </c>
      <c r="N12" s="6"/>
      <c r="O12" s="6"/>
      <c r="P12" s="6"/>
      <c r="Q12" s="6"/>
    </row>
    <row r="13" spans="1:17" s="5" customFormat="1" ht="12.75">
      <c r="A13" s="5" t="s">
        <v>16</v>
      </c>
      <c r="B13" s="6">
        <v>0</v>
      </c>
      <c r="C13" s="6">
        <v>0.02</v>
      </c>
      <c r="D13" s="6">
        <v>0</v>
      </c>
      <c r="E13" s="6">
        <v>0</v>
      </c>
      <c r="F13" s="6">
        <v>0.01</v>
      </c>
      <c r="G13" s="6">
        <v>0</v>
      </c>
      <c r="H13" s="6">
        <v>0</v>
      </c>
      <c r="I13" s="6">
        <v>0</v>
      </c>
      <c r="J13" s="6"/>
      <c r="K13" s="6">
        <f t="shared" si="0"/>
        <v>0.00375</v>
      </c>
      <c r="L13" s="6">
        <f t="shared" si="1"/>
        <v>0.00744023809142845</v>
      </c>
      <c r="M13" s="6" t="s">
        <v>61</v>
      </c>
      <c r="N13" s="6"/>
      <c r="O13" s="6"/>
      <c r="P13" s="6"/>
      <c r="Q13" s="6"/>
    </row>
    <row r="14" spans="1:17" s="5" customFormat="1" ht="12.75">
      <c r="A14" s="5" t="s">
        <v>14</v>
      </c>
      <c r="B14" s="3">
        <f aca="true" t="shared" si="2" ref="B14:I14">100-SUM(B4:B8)</f>
        <v>11.939999999999998</v>
      </c>
      <c r="C14" s="3">
        <f t="shared" si="2"/>
        <v>11.86999999999999</v>
      </c>
      <c r="D14" s="3">
        <f t="shared" si="2"/>
        <v>11.490000000000023</v>
      </c>
      <c r="E14" s="3">
        <f t="shared" si="2"/>
        <v>11.679999999999993</v>
      </c>
      <c r="F14" s="3">
        <f t="shared" si="2"/>
        <v>11.86</v>
      </c>
      <c r="G14" s="3">
        <f t="shared" si="2"/>
        <v>11.149999999999977</v>
      </c>
      <c r="H14" s="3">
        <f t="shared" si="2"/>
        <v>11.379999999999995</v>
      </c>
      <c r="I14" s="3">
        <f t="shared" si="2"/>
        <v>10.699999999999989</v>
      </c>
      <c r="J14" s="6"/>
      <c r="K14" s="6">
        <f>AVERAGE(B14:I14)</f>
        <v>11.508749999999996</v>
      </c>
      <c r="L14" s="6">
        <f>STDEV(B14:I14)</f>
        <v>0.4257577278889103</v>
      </c>
      <c r="M14" s="6" t="s">
        <v>61</v>
      </c>
      <c r="N14" s="6"/>
      <c r="O14" s="6"/>
      <c r="P14" s="6"/>
      <c r="Q14" s="6"/>
    </row>
    <row r="15" spans="1:17" ht="12.75">
      <c r="A15" s="1" t="s">
        <v>25</v>
      </c>
      <c r="B15" s="3">
        <f>SUM(B4:B8)</f>
        <v>88.06</v>
      </c>
      <c r="C15" s="3">
        <f aca="true" t="shared" si="3" ref="C15:I15">SUM(C4:C8)</f>
        <v>88.13000000000001</v>
      </c>
      <c r="D15" s="3">
        <f t="shared" si="3"/>
        <v>88.50999999999998</v>
      </c>
      <c r="E15" s="3">
        <f t="shared" si="3"/>
        <v>88.32000000000001</v>
      </c>
      <c r="F15" s="3">
        <f t="shared" si="3"/>
        <v>88.14</v>
      </c>
      <c r="G15" s="3">
        <f t="shared" si="3"/>
        <v>88.85000000000002</v>
      </c>
      <c r="H15" s="3">
        <f t="shared" si="3"/>
        <v>88.62</v>
      </c>
      <c r="I15" s="3">
        <f t="shared" si="3"/>
        <v>89.30000000000001</v>
      </c>
      <c r="J15" s="3"/>
      <c r="K15" s="3">
        <f t="shared" si="0"/>
        <v>88.49125000000001</v>
      </c>
      <c r="L15" s="3">
        <f t="shared" si="1"/>
        <v>0.4257577278868504</v>
      </c>
      <c r="M15" s="3"/>
      <c r="N15" s="3"/>
      <c r="O15" s="3"/>
      <c r="P15" s="3"/>
      <c r="Q15" s="3"/>
    </row>
    <row r="16" spans="1:17" ht="12.75">
      <c r="A16" s="1" t="s">
        <v>62</v>
      </c>
      <c r="B16" s="3">
        <f>100-SUM(B4:B8)</f>
        <v>11.939999999999998</v>
      </c>
      <c r="C16" s="3">
        <f aca="true" t="shared" si="4" ref="C16:I16">100-SUM(C4:C8)</f>
        <v>11.86999999999999</v>
      </c>
      <c r="D16" s="3">
        <f t="shared" si="4"/>
        <v>11.490000000000023</v>
      </c>
      <c r="E16" s="3">
        <f t="shared" si="4"/>
        <v>11.679999999999993</v>
      </c>
      <c r="F16" s="3">
        <f t="shared" si="4"/>
        <v>11.86</v>
      </c>
      <c r="G16" s="3">
        <f t="shared" si="4"/>
        <v>11.149999999999977</v>
      </c>
      <c r="H16" s="3">
        <f t="shared" si="4"/>
        <v>11.379999999999995</v>
      </c>
      <c r="I16" s="3">
        <f t="shared" si="4"/>
        <v>10.699999999999989</v>
      </c>
      <c r="J16" s="3"/>
      <c r="K16" s="3">
        <f>AVERAGE(B16:I16)</f>
        <v>11.508749999999996</v>
      </c>
      <c r="L16" s="3">
        <f>STDEV(B16:I16)</f>
        <v>0.4257577278889103</v>
      </c>
      <c r="M16" s="3"/>
      <c r="N16" s="3"/>
      <c r="O16" s="3"/>
      <c r="P16" s="3"/>
      <c r="Q16" s="3"/>
    </row>
    <row r="17" spans="1:17" ht="12.75">
      <c r="A17" s="1" t="s">
        <v>69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5" ht="12.75">
      <c r="A19" s="1" t="s">
        <v>70</v>
      </c>
      <c r="K19" s="1" t="s">
        <v>64</v>
      </c>
      <c r="L19" s="1" t="s">
        <v>65</v>
      </c>
      <c r="M19" s="1" t="s">
        <v>66</v>
      </c>
      <c r="O19" s="1" t="s">
        <v>67</v>
      </c>
    </row>
    <row r="20" spans="1:16" ht="12.75">
      <c r="A20" s="1" t="s">
        <v>29</v>
      </c>
      <c r="B20" s="2">
        <v>40.12754994820422</v>
      </c>
      <c r="C20" s="2">
        <v>40.009935919835705</v>
      </c>
      <c r="D20" s="2">
        <v>40.025569880369694</v>
      </c>
      <c r="E20" s="2">
        <v>40.065469846724085</v>
      </c>
      <c r="F20" s="2">
        <v>40.065983837847476</v>
      </c>
      <c r="G20" s="2">
        <v>39.980735125515544</v>
      </c>
      <c r="H20" s="2">
        <v>39.9483648831593</v>
      </c>
      <c r="I20" s="2">
        <v>40.059361778450466</v>
      </c>
      <c r="J20" s="2"/>
      <c r="K20" s="2">
        <f>AVERAGE(B20:I20)</f>
        <v>40.03537140251331</v>
      </c>
      <c r="L20" s="2">
        <f>STDEV(B20:I20)</f>
        <v>0.056332876411442606</v>
      </c>
      <c r="M20" s="7">
        <f>48-M21</f>
        <v>40.03</v>
      </c>
      <c r="N20" s="3">
        <v>4</v>
      </c>
      <c r="O20" s="3">
        <f>M20*N20</f>
        <v>160.12</v>
      </c>
      <c r="P20" s="3"/>
    </row>
    <row r="21" spans="1:16" ht="12.75">
      <c r="A21" s="1" t="s">
        <v>28</v>
      </c>
      <c r="B21" s="2">
        <v>7.833545557144358</v>
      </c>
      <c r="C21" s="2">
        <v>8.064661140152678</v>
      </c>
      <c r="D21" s="2">
        <v>7.948831807351133</v>
      </c>
      <c r="E21" s="2">
        <v>7.903834700675452</v>
      </c>
      <c r="F21" s="2">
        <v>7.914181456555113</v>
      </c>
      <c r="G21" s="2">
        <v>8.043916487738366</v>
      </c>
      <c r="H21" s="2">
        <v>8.112234981190083</v>
      </c>
      <c r="I21" s="2">
        <v>7.929020401330204</v>
      </c>
      <c r="J21" s="2"/>
      <c r="K21" s="2">
        <f>AVERAGE(B21:I21)</f>
        <v>7.968778316517174</v>
      </c>
      <c r="L21" s="2">
        <f>STDEV(B21:I21)</f>
        <v>0.09478096545916637</v>
      </c>
      <c r="M21" s="7">
        <v>7.97</v>
      </c>
      <c r="N21" s="3">
        <v>3</v>
      </c>
      <c r="O21" s="3">
        <f>M21*N21</f>
        <v>23.91</v>
      </c>
      <c r="P21" s="3"/>
    </row>
    <row r="22" spans="1:16" ht="12.75">
      <c r="A22" s="1" t="s">
        <v>31</v>
      </c>
      <c r="B22" s="2">
        <v>2.34505788036804</v>
      </c>
      <c r="C22" s="2">
        <v>2.3104035086393724</v>
      </c>
      <c r="D22" s="2">
        <v>2.4006066638302594</v>
      </c>
      <c r="E22" s="2">
        <v>2.386954479422081</v>
      </c>
      <c r="F22" s="2">
        <v>2.404457801967069</v>
      </c>
      <c r="G22" s="2">
        <v>2.396844424495959</v>
      </c>
      <c r="H22" s="2">
        <v>2.286657561229628</v>
      </c>
      <c r="I22" s="2">
        <v>2.390623258287918</v>
      </c>
      <c r="J22" s="2"/>
      <c r="K22" s="2">
        <f>AVERAGE(B22:I22)</f>
        <v>2.365200697280041</v>
      </c>
      <c r="L22" s="2">
        <f>STDEV(B22:I22)</f>
        <v>0.04550204238784582</v>
      </c>
      <c r="M22" s="7">
        <v>2.37</v>
      </c>
      <c r="N22" s="3">
        <v>2</v>
      </c>
      <c r="O22" s="3">
        <f>M22*N22</f>
        <v>4.74</v>
      </c>
      <c r="P22" s="3"/>
    </row>
    <row r="23" spans="1:16" ht="12.75">
      <c r="A23" s="1" t="s">
        <v>26</v>
      </c>
      <c r="B23" s="2">
        <v>3.0933103000817592</v>
      </c>
      <c r="C23" s="2">
        <v>2.9767446237330035</v>
      </c>
      <c r="D23" s="2">
        <v>3.133048422385736</v>
      </c>
      <c r="E23" s="2">
        <v>3.1281853660351966</v>
      </c>
      <c r="F23" s="2">
        <v>3.0010869716838724</v>
      </c>
      <c r="G23" s="2">
        <v>3.0205788311687507</v>
      </c>
      <c r="H23" s="2">
        <v>3.150535580994516</v>
      </c>
      <c r="I23" s="2">
        <v>3.0711182740248733</v>
      </c>
      <c r="J23" s="2"/>
      <c r="K23" s="2">
        <f>AVERAGE(B23:I23)</f>
        <v>3.0718260462634635</v>
      </c>
      <c r="L23" s="2">
        <f>STDEV(B23:I23)</f>
        <v>0.06574038535048056</v>
      </c>
      <c r="M23" s="7">
        <v>3.08</v>
      </c>
      <c r="N23" s="3">
        <v>1</v>
      </c>
      <c r="O23" s="3">
        <f>M23*N23</f>
        <v>3.08</v>
      </c>
      <c r="P23" s="3"/>
    </row>
    <row r="24" spans="1:16" ht="13.5" customHeight="1">
      <c r="A24" s="1" t="s">
        <v>30</v>
      </c>
      <c r="B24" s="2">
        <v>0.20573747493219186</v>
      </c>
      <c r="C24" s="2">
        <v>0.16872125918742997</v>
      </c>
      <c r="D24" s="2">
        <v>0.11696330642155622</v>
      </c>
      <c r="E24" s="2">
        <v>0.12452218619795209</v>
      </c>
      <c r="F24" s="2">
        <v>0.1835177033267624</v>
      </c>
      <c r="G24" s="2">
        <v>0.1310423545620538</v>
      </c>
      <c r="H24" s="2">
        <v>0.14598482033878862</v>
      </c>
      <c r="I24" s="2">
        <v>0.12312689160684355</v>
      </c>
      <c r="J24" s="2"/>
      <c r="K24" s="2">
        <f>AVERAGE(B24:I24)</f>
        <v>0.14995199957169733</v>
      </c>
      <c r="L24" s="2">
        <f>STDEV(B24:I24)</f>
        <v>0.032554985843848756</v>
      </c>
      <c r="M24" s="7">
        <v>0.15</v>
      </c>
      <c r="N24" s="3">
        <v>1</v>
      </c>
      <c r="O24" s="3">
        <f>M24*N24</f>
        <v>0.15</v>
      </c>
      <c r="P24" s="3"/>
    </row>
    <row r="25" spans="2:16" ht="13.5" customHeight="1">
      <c r="B25" s="3"/>
      <c r="C25" s="3"/>
      <c r="D25" s="3"/>
      <c r="E25" s="3"/>
      <c r="F25" s="3"/>
      <c r="G25" s="3"/>
      <c r="H25" s="3"/>
      <c r="I25" s="3"/>
      <c r="J25" s="3"/>
      <c r="K25" s="2"/>
      <c r="L25" s="3"/>
      <c r="M25" s="7"/>
      <c r="N25" s="3"/>
      <c r="O25" s="8">
        <f>SUM(O20:O24)</f>
        <v>192.00000000000003</v>
      </c>
      <c r="P25" s="3"/>
    </row>
    <row r="26" spans="2:16" ht="13.5" customHeight="1">
      <c r="B26" s="3"/>
      <c r="C26" s="3"/>
      <c r="D26" s="3"/>
      <c r="E26" s="3"/>
      <c r="F26" s="3"/>
      <c r="G26" s="3"/>
      <c r="H26" s="3"/>
      <c r="I26" s="3"/>
      <c r="J26" s="3"/>
      <c r="K26" s="2"/>
      <c r="L26" s="3"/>
      <c r="M26" s="7"/>
      <c r="N26" s="3"/>
      <c r="O26" s="9"/>
      <c r="P26" s="3"/>
    </row>
    <row r="27" spans="1:15" ht="12.75">
      <c r="A27" s="1" t="s">
        <v>71</v>
      </c>
      <c r="K27" s="2" t="s">
        <v>64</v>
      </c>
      <c r="L27" s="3" t="s">
        <v>65</v>
      </c>
      <c r="M27" s="1" t="s">
        <v>66</v>
      </c>
      <c r="O27" s="1" t="s">
        <v>67</v>
      </c>
    </row>
    <row r="28" spans="1:15" ht="12.75">
      <c r="A28" s="1" t="s">
        <v>29</v>
      </c>
      <c r="B28" s="2">
        <v>39.81169367248303</v>
      </c>
      <c r="C28" s="2">
        <v>39.75245737259677</v>
      </c>
      <c r="D28" s="2">
        <v>40.03950639470392</v>
      </c>
      <c r="E28" s="2">
        <v>39.941343654246616</v>
      </c>
      <c r="F28" s="2">
        <v>39.809375186267104</v>
      </c>
      <c r="G28" s="2">
        <v>40.24626781962234</v>
      </c>
      <c r="H28" s="2">
        <v>40.04471684780864</v>
      </c>
      <c r="I28" s="2">
        <v>40.65874883721467</v>
      </c>
      <c r="J28" s="2"/>
      <c r="K28" s="2">
        <f aca="true" t="shared" si="5" ref="K28:K33">AVERAGE(B28:I28)</f>
        <v>40.038013723117885</v>
      </c>
      <c r="L28" s="2">
        <f aca="true" t="shared" si="6" ref="L28:L33">STDEV(B28:I28)</f>
        <v>0.29835570523512345</v>
      </c>
      <c r="M28" s="7">
        <v>40.03</v>
      </c>
      <c r="N28" s="3">
        <v>4</v>
      </c>
      <c r="O28" s="3">
        <f>M28*N28</f>
        <v>160.12</v>
      </c>
    </row>
    <row r="29" spans="1:15" ht="12.75">
      <c r="A29" s="1" t="s">
        <v>28</v>
      </c>
      <c r="B29" s="2">
        <v>7.771885313033625</v>
      </c>
      <c r="C29" s="2">
        <v>8.012762100911496</v>
      </c>
      <c r="D29" s="2">
        <v>7.95159951331396</v>
      </c>
      <c r="E29" s="2">
        <v>7.879347956575872</v>
      </c>
      <c r="F29" s="2">
        <v>7.863493884769828</v>
      </c>
      <c r="G29" s="2">
        <v>8.097340288212612</v>
      </c>
      <c r="H29" s="2">
        <v>8.131800982963144</v>
      </c>
      <c r="I29" s="2">
        <v>8.047658143077534</v>
      </c>
      <c r="J29" s="2"/>
      <c r="K29" s="2">
        <f t="shared" si="5"/>
        <v>7.969486022857259</v>
      </c>
      <c r="L29" s="2">
        <f t="shared" si="6"/>
        <v>0.12501527382737734</v>
      </c>
      <c r="M29" s="7">
        <v>7.97</v>
      </c>
      <c r="N29" s="3">
        <v>3</v>
      </c>
      <c r="O29" s="3">
        <f>M29*N29</f>
        <v>23.91</v>
      </c>
    </row>
    <row r="30" spans="1:16" ht="12.75">
      <c r="A30" s="1" t="s">
        <v>31</v>
      </c>
      <c r="B30" s="2">
        <v>2.3265992092206673</v>
      </c>
      <c r="C30" s="2">
        <v>2.295535218419361</v>
      </c>
      <c r="D30" s="2">
        <v>2.4014425317337347</v>
      </c>
      <c r="E30" s="2">
        <v>2.379559493857674</v>
      </c>
      <c r="F30" s="2">
        <v>2.389058088413503</v>
      </c>
      <c r="G30" s="2">
        <v>2.412763105215391</v>
      </c>
      <c r="H30" s="2">
        <v>2.292172779415633</v>
      </c>
      <c r="I30" s="2">
        <v>2.4263928906480947</v>
      </c>
      <c r="J30" s="2"/>
      <c r="K30" s="2">
        <f t="shared" si="5"/>
        <v>2.3654404146155072</v>
      </c>
      <c r="L30" s="2">
        <f t="shared" si="6"/>
        <v>0.053145969865913835</v>
      </c>
      <c r="M30" s="7">
        <v>2.37</v>
      </c>
      <c r="N30" s="3">
        <v>2</v>
      </c>
      <c r="O30" s="3">
        <f>M30*N30</f>
        <v>4.74</v>
      </c>
      <c r="P30" s="3"/>
    </row>
    <row r="31" spans="1:16" ht="12.75">
      <c r="A31" s="1" t="s">
        <v>26</v>
      </c>
      <c r="B31" s="2">
        <v>3.068961904221684</v>
      </c>
      <c r="C31" s="2">
        <v>2.9575881851234613</v>
      </c>
      <c r="D31" s="2">
        <v>3.1341393193892992</v>
      </c>
      <c r="E31" s="2">
        <v>3.118493984894899</v>
      </c>
      <c r="F31" s="2">
        <v>2.981866056400825</v>
      </c>
      <c r="G31" s="2">
        <v>3.0406400539622833</v>
      </c>
      <c r="H31" s="2">
        <v>3.158134397462082</v>
      </c>
      <c r="I31" s="2">
        <v>3.117069793661289</v>
      </c>
      <c r="J31" s="2"/>
      <c r="K31" s="2">
        <f t="shared" si="5"/>
        <v>3.072111711889478</v>
      </c>
      <c r="L31" s="2">
        <f t="shared" si="6"/>
        <v>0.07336812654547843</v>
      </c>
      <c r="M31" s="7">
        <v>3.08</v>
      </c>
      <c r="N31" s="3">
        <v>1</v>
      </c>
      <c r="O31" s="3">
        <f>M31*N31</f>
        <v>3.08</v>
      </c>
      <c r="P31" s="3"/>
    </row>
    <row r="32" spans="1:16" ht="12.75">
      <c r="A32" s="1" t="s">
        <v>30</v>
      </c>
      <c r="B32" s="2">
        <v>0.20411805204960262</v>
      </c>
      <c r="C32" s="2">
        <v>0.16763547627613157</v>
      </c>
      <c r="D32" s="2">
        <v>0.11700403190782398</v>
      </c>
      <c r="E32" s="2">
        <v>0.12413640600091824</v>
      </c>
      <c r="F32" s="2">
        <v>0.18234233644740672</v>
      </c>
      <c r="G32" s="2">
        <v>0.13191267446336927</v>
      </c>
      <c r="H32" s="2">
        <v>0.14633692296651227</v>
      </c>
      <c r="I32" s="2">
        <v>0.12496917421292104</v>
      </c>
      <c r="J32" s="2"/>
      <c r="K32" s="2">
        <f t="shared" si="5"/>
        <v>0.14980688429058572</v>
      </c>
      <c r="L32" s="2">
        <f t="shared" si="6"/>
        <v>0.03164597262004984</v>
      </c>
      <c r="M32" s="7">
        <v>0.15</v>
      </c>
      <c r="N32" s="3">
        <v>1</v>
      </c>
      <c r="O32" s="3">
        <f>M32*N32</f>
        <v>0.15</v>
      </c>
      <c r="P32" s="3"/>
    </row>
    <row r="33" spans="1:16" ht="12.75">
      <c r="A33" s="1" t="s">
        <v>63</v>
      </c>
      <c r="B33" s="2">
        <v>45.51129099625439</v>
      </c>
      <c r="C33" s="2">
        <v>45.23559010864011</v>
      </c>
      <c r="D33" s="2">
        <v>43.93314746647787</v>
      </c>
      <c r="E33" s="2">
        <v>44.594832134674775</v>
      </c>
      <c r="F33" s="2">
        <v>45.229693030946855</v>
      </c>
      <c r="G33" s="2">
        <v>42.724828918016414</v>
      </c>
      <c r="H33" s="2">
        <v>43.53691278061617</v>
      </c>
      <c r="I33" s="2">
        <v>41.127205472738304</v>
      </c>
      <c r="J33" s="2"/>
      <c r="K33" s="2">
        <f t="shared" si="5"/>
        <v>43.98668761354561</v>
      </c>
      <c r="L33" s="2">
        <f t="shared" si="6"/>
        <v>1.5011026695566367</v>
      </c>
      <c r="M33" s="11">
        <v>44</v>
      </c>
      <c r="N33" s="3">
        <v>1</v>
      </c>
      <c r="O33" s="3">
        <f>M33*N33</f>
        <v>44</v>
      </c>
      <c r="P33" s="3"/>
    </row>
    <row r="34" spans="1:16" ht="12.75">
      <c r="A34" s="1" t="s">
        <v>60</v>
      </c>
      <c r="B34" s="1" t="s">
        <v>60</v>
      </c>
      <c r="C34" s="3" t="s">
        <v>60</v>
      </c>
      <c r="D34" s="3" t="s">
        <v>60</v>
      </c>
      <c r="E34" s="3" t="s">
        <v>60</v>
      </c>
      <c r="F34" s="3" t="s">
        <v>60</v>
      </c>
      <c r="G34" s="3" t="s">
        <v>60</v>
      </c>
      <c r="H34" s="3" t="s">
        <v>60</v>
      </c>
      <c r="I34" s="3" t="s">
        <v>60</v>
      </c>
      <c r="J34" s="3"/>
      <c r="K34" s="3"/>
      <c r="L34" s="3"/>
      <c r="O34" s="8">
        <f>SUM(O28:O33)</f>
        <v>236.00000000000003</v>
      </c>
      <c r="P34" s="3"/>
    </row>
    <row r="35" spans="3:16" ht="12.75">
      <c r="C35" s="3"/>
      <c r="D35" s="3"/>
      <c r="E35" s="3"/>
      <c r="F35" s="3"/>
      <c r="G35" s="3"/>
      <c r="H35" s="3"/>
      <c r="I35" s="3"/>
      <c r="J35" s="3"/>
      <c r="K35" s="3"/>
      <c r="L35" s="3"/>
      <c r="O35" s="9"/>
      <c r="P35" s="3"/>
    </row>
    <row r="36" spans="3:16" s="12" customFormat="1" ht="12.75">
      <c r="C36" s="9"/>
      <c r="D36" s="9"/>
      <c r="E36" s="9"/>
      <c r="F36" s="9"/>
      <c r="G36" s="9"/>
      <c r="H36" s="9"/>
      <c r="I36" s="9"/>
      <c r="J36" s="9"/>
      <c r="K36" s="1" t="s">
        <v>72</v>
      </c>
      <c r="O36" s="9" t="s">
        <v>75</v>
      </c>
      <c r="P36" s="9"/>
    </row>
    <row r="37" spans="2:15" ht="12.75">
      <c r="B37" s="1" t="s">
        <v>60</v>
      </c>
      <c r="C37" s="1" t="s">
        <v>60</v>
      </c>
      <c r="D37" s="1" t="s">
        <v>60</v>
      </c>
      <c r="E37" s="1" t="s">
        <v>60</v>
      </c>
      <c r="F37" s="1" t="s">
        <v>60</v>
      </c>
      <c r="G37" s="1" t="s">
        <v>60</v>
      </c>
      <c r="H37" s="1" t="s">
        <v>60</v>
      </c>
      <c r="I37" s="1" t="s">
        <v>60</v>
      </c>
      <c r="K37" s="1" t="s">
        <v>73</v>
      </c>
      <c r="M37" s="1">
        <v>96</v>
      </c>
      <c r="N37" s="1">
        <v>2</v>
      </c>
      <c r="O37" s="3">
        <f>M37*N37</f>
        <v>192</v>
      </c>
    </row>
    <row r="38" spans="2:15" ht="12.75">
      <c r="B38" s="1" t="s">
        <v>60</v>
      </c>
      <c r="K38" s="1" t="s">
        <v>74</v>
      </c>
      <c r="M38" s="1">
        <v>22</v>
      </c>
      <c r="N38" s="1">
        <v>2</v>
      </c>
      <c r="O38" s="3">
        <f>M38*N38</f>
        <v>44</v>
      </c>
    </row>
    <row r="39" ht="12.75">
      <c r="O39" s="8">
        <f>SUM(O37:O38)</f>
        <v>236</v>
      </c>
    </row>
    <row r="40" spans="4:12" ht="20.25">
      <c r="D40" s="1" t="s">
        <v>58</v>
      </c>
      <c r="G40" s="4" t="s">
        <v>57</v>
      </c>
      <c r="K40" s="2"/>
      <c r="L40" s="3"/>
    </row>
    <row r="41" spans="4:16" ht="20.25">
      <c r="D41" s="1" t="s">
        <v>59</v>
      </c>
      <c r="G41" s="4" t="s">
        <v>76</v>
      </c>
      <c r="K41" s="2"/>
      <c r="L41" s="3"/>
      <c r="P41" s="1" t="s">
        <v>77</v>
      </c>
    </row>
    <row r="42" spans="7:12" ht="13.5">
      <c r="G42"/>
      <c r="K42" s="2"/>
      <c r="L42" s="3"/>
    </row>
    <row r="43" spans="1:12" ht="12.75">
      <c r="A43" s="1" t="s">
        <v>36</v>
      </c>
      <c r="B43" s="1" t="s">
        <v>37</v>
      </c>
      <c r="C43" s="1" t="s">
        <v>38</v>
      </c>
      <c r="D43" s="1" t="s">
        <v>39</v>
      </c>
      <c r="E43" s="1" t="s">
        <v>40</v>
      </c>
      <c r="F43" s="1" t="s">
        <v>41</v>
      </c>
      <c r="G43" s="1" t="s">
        <v>42</v>
      </c>
      <c r="H43" s="1" t="s">
        <v>43</v>
      </c>
      <c r="K43" s="2"/>
      <c r="L43" s="3"/>
    </row>
    <row r="44" spans="1:12" ht="12.75">
      <c r="A44" s="1" t="s">
        <v>44</v>
      </c>
      <c r="B44" s="1" t="s">
        <v>26</v>
      </c>
      <c r="C44" s="1" t="s">
        <v>45</v>
      </c>
      <c r="D44" s="1">
        <v>20</v>
      </c>
      <c r="E44" s="1">
        <v>10</v>
      </c>
      <c r="F44" s="1">
        <v>600</v>
      </c>
      <c r="G44" s="1">
        <v>-600</v>
      </c>
      <c r="H44" s="1" t="s">
        <v>46</v>
      </c>
      <c r="K44" s="2"/>
      <c r="L44" s="3"/>
    </row>
    <row r="45" spans="1:12" ht="12.75">
      <c r="A45" s="1" t="s">
        <v>44</v>
      </c>
      <c r="B45" s="1" t="s">
        <v>29</v>
      </c>
      <c r="C45" s="1" t="s">
        <v>45</v>
      </c>
      <c r="D45" s="1">
        <v>20</v>
      </c>
      <c r="E45" s="1">
        <v>10</v>
      </c>
      <c r="F45" s="1">
        <v>600</v>
      </c>
      <c r="G45" s="1">
        <v>-600</v>
      </c>
      <c r="H45" s="1" t="s">
        <v>47</v>
      </c>
      <c r="K45" s="2"/>
      <c r="L45" s="3"/>
    </row>
    <row r="46" spans="1:12" ht="12.75">
      <c r="A46" s="1" t="s">
        <v>44</v>
      </c>
      <c r="B46" s="1" t="s">
        <v>14</v>
      </c>
      <c r="C46" s="1" t="s">
        <v>45</v>
      </c>
      <c r="D46" s="1">
        <v>20</v>
      </c>
      <c r="E46" s="1">
        <v>10</v>
      </c>
      <c r="F46" s="1">
        <v>800</v>
      </c>
      <c r="G46" s="1">
        <v>-800</v>
      </c>
      <c r="H46" s="1" t="s">
        <v>48</v>
      </c>
      <c r="K46" s="2"/>
      <c r="L46" s="3"/>
    </row>
    <row r="47" spans="1:12" ht="12.75">
      <c r="A47" s="1" t="s">
        <v>44</v>
      </c>
      <c r="B47" s="1" t="s">
        <v>27</v>
      </c>
      <c r="C47" s="1" t="s">
        <v>45</v>
      </c>
      <c r="D47" s="1">
        <v>20</v>
      </c>
      <c r="E47" s="1">
        <v>10</v>
      </c>
      <c r="F47" s="1">
        <v>600</v>
      </c>
      <c r="G47" s="1">
        <v>-600</v>
      </c>
      <c r="H47" s="1" t="s">
        <v>47</v>
      </c>
      <c r="K47" s="2"/>
      <c r="L47" s="3"/>
    </row>
    <row r="48" spans="1:12" ht="12.75">
      <c r="A48" s="1" t="s">
        <v>44</v>
      </c>
      <c r="B48" s="1" t="s">
        <v>28</v>
      </c>
      <c r="C48" s="1" t="s">
        <v>45</v>
      </c>
      <c r="D48" s="1">
        <v>20</v>
      </c>
      <c r="E48" s="1">
        <v>10</v>
      </c>
      <c r="F48" s="1">
        <v>600</v>
      </c>
      <c r="G48" s="1">
        <v>-600</v>
      </c>
      <c r="H48" s="1" t="s">
        <v>49</v>
      </c>
      <c r="K48" s="2"/>
      <c r="L48" s="3"/>
    </row>
    <row r="49" spans="1:12" ht="12.75">
      <c r="A49" s="1" t="s">
        <v>50</v>
      </c>
      <c r="B49" s="1" t="s">
        <v>30</v>
      </c>
      <c r="C49" s="1" t="s">
        <v>45</v>
      </c>
      <c r="D49" s="1">
        <v>20</v>
      </c>
      <c r="E49" s="1">
        <v>10</v>
      </c>
      <c r="F49" s="1">
        <v>600</v>
      </c>
      <c r="G49" s="1">
        <v>-600</v>
      </c>
      <c r="H49" s="1" t="s">
        <v>51</v>
      </c>
      <c r="K49" s="2"/>
      <c r="L49" s="3"/>
    </row>
    <row r="50" spans="1:12" ht="12.75">
      <c r="A50" s="1" t="s">
        <v>50</v>
      </c>
      <c r="B50" s="1" t="s">
        <v>31</v>
      </c>
      <c r="C50" s="1" t="s">
        <v>45</v>
      </c>
      <c r="D50" s="1">
        <v>20</v>
      </c>
      <c r="E50" s="1">
        <v>10</v>
      </c>
      <c r="F50" s="1">
        <v>600</v>
      </c>
      <c r="G50" s="1">
        <v>-600</v>
      </c>
      <c r="H50" s="1" t="s">
        <v>47</v>
      </c>
      <c r="K50" s="2"/>
      <c r="L50" s="3"/>
    </row>
    <row r="51" spans="1:12" ht="12.75">
      <c r="A51" s="1" t="s">
        <v>50</v>
      </c>
      <c r="B51" s="1" t="s">
        <v>32</v>
      </c>
      <c r="C51" s="1" t="s">
        <v>45</v>
      </c>
      <c r="D51" s="1">
        <v>20</v>
      </c>
      <c r="E51" s="1">
        <v>10</v>
      </c>
      <c r="F51" s="1">
        <v>600</v>
      </c>
      <c r="G51" s="1">
        <v>-600</v>
      </c>
      <c r="H51" s="1" t="s">
        <v>52</v>
      </c>
      <c r="K51" s="2"/>
      <c r="L51" s="3"/>
    </row>
    <row r="52" spans="1:12" ht="12.75">
      <c r="A52" s="1" t="s">
        <v>50</v>
      </c>
      <c r="B52" s="1" t="s">
        <v>33</v>
      </c>
      <c r="C52" s="1" t="s">
        <v>45</v>
      </c>
      <c r="D52" s="1">
        <v>20</v>
      </c>
      <c r="E52" s="1">
        <v>10</v>
      </c>
      <c r="F52" s="1">
        <v>600</v>
      </c>
      <c r="G52" s="1">
        <v>-600</v>
      </c>
      <c r="H52" s="1" t="s">
        <v>53</v>
      </c>
      <c r="K52" s="2"/>
      <c r="L52" s="3"/>
    </row>
    <row r="53" spans="1:12" ht="12.75">
      <c r="A53" s="1" t="s">
        <v>50</v>
      </c>
      <c r="B53" s="1" t="s">
        <v>34</v>
      </c>
      <c r="C53" s="1" t="s">
        <v>45</v>
      </c>
      <c r="D53" s="1">
        <v>20</v>
      </c>
      <c r="E53" s="1">
        <v>10</v>
      </c>
      <c r="F53" s="1">
        <v>600</v>
      </c>
      <c r="G53" s="1">
        <v>-600</v>
      </c>
      <c r="H53" s="1" t="s">
        <v>54</v>
      </c>
      <c r="K53" s="2"/>
      <c r="L53" s="3"/>
    </row>
    <row r="54" spans="1:12" ht="12.75">
      <c r="A54" s="1" t="s">
        <v>55</v>
      </c>
      <c r="B54" s="1" t="s">
        <v>35</v>
      </c>
      <c r="C54" s="1" t="s">
        <v>45</v>
      </c>
      <c r="D54" s="1">
        <v>20</v>
      </c>
      <c r="E54" s="1">
        <v>10</v>
      </c>
      <c r="F54" s="1">
        <v>500</v>
      </c>
      <c r="G54" s="1">
        <v>-500</v>
      </c>
      <c r="H54" s="1" t="s">
        <v>56</v>
      </c>
      <c r="K54" s="2"/>
      <c r="L54" s="3"/>
    </row>
    <row r="55" spans="11:12" ht="12.75">
      <c r="K55" s="2"/>
      <c r="L55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2008-04-03T20:23:27Z</dcterms:created>
  <dcterms:modified xsi:type="dcterms:W3CDTF">2008-04-07T19:30:19Z</dcterms:modified>
  <cp:category/>
  <cp:version/>
  <cp:contentType/>
  <cp:contentStatus/>
</cp:coreProperties>
</file>