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6485" windowHeight="104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<sst xmlns="http://schemas.openxmlformats.org/spreadsheetml/2006/main" count="132" uniqueCount="83">
  <si>
    <t>muscovite50188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</si>
  <si>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</si>
  <si>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</si>
  <si>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</si>
  <si>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</si>
  <si>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</si>
  <si>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</si>
  <si>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</si>
  <si>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</si>
  <si>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</si>
  <si>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</si>
  <si>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</si>
  <si>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</si>
  <si>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</si>
  <si>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</si>
  <si>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</si>
  <si>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</si>
  <si>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</si>
  <si>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</si>
  <si>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</si>
  <si>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</si>
  <si>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Ox</t>
  </si>
  <si>
    <t>Wt</t>
  </si>
  <si>
    <t>Percents</t>
  </si>
  <si>
    <t>Average</t>
  </si>
  <si>
    <t>Standard</t>
  </si>
  <si>
    <t>Dev</t>
  </si>
  <si>
    <t>Na2O</t>
  </si>
  <si>
    <t>K2O</t>
  </si>
  <si>
    <t>SiO2</t>
  </si>
  <si>
    <t>MgO</t>
  </si>
  <si>
    <t>Al2O3</t>
  </si>
  <si>
    <t>CaO</t>
  </si>
  <si>
    <t>MnO</t>
  </si>
  <si>
    <t>FeO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</si>
  <si>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</si>
  <si>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</si>
  <si>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</si>
  <si>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</si>
  <si>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</si>
  <si>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</si>
  <si>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</si>
  <si>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</si>
  <si>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</si>
  <si>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</si>
  <si>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</si>
  <si>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</si>
  <si>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</si>
  <si>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</si>
  <si>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</si>
  <si>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</si>
  <si>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</si>
  <si>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</si>
  <si>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</si>
  <si>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</si>
  <si>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</si>
  <si>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</si>
  <si>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</si>
  <si>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</si>
  <si>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</si>
  <si>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</si>
  <si>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</si>
  <si>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</si>
  <si>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</si>
  <si>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</si>
  <si>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</si>
  <si>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</si>
  <si>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</si>
  <si>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</si>
  <si>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</si>
  <si>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</si>
  <si>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rhod-791</t>
  </si>
  <si>
    <t>LIF</t>
  </si>
  <si>
    <t>fayalite</t>
  </si>
  <si>
    <t>chrom-s</t>
  </si>
  <si>
    <t>rutile1</t>
  </si>
  <si>
    <t>K Ca Si Al Mg Fe Ti</t>
  </si>
  <si>
    <t>IVAl</t>
  </si>
  <si>
    <t>VIAl</t>
  </si>
  <si>
    <t>Fe3</t>
  </si>
  <si>
    <t>Fe2</t>
  </si>
  <si>
    <r>
      <t>KAl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(Si,Al)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(OH,F)</t>
    </r>
    <r>
      <rPr>
        <vertAlign val="subscript"/>
        <sz val="14"/>
        <rFont val="Times New Roman"/>
        <family val="1"/>
      </rPr>
      <t>2</t>
    </r>
  </si>
  <si>
    <r>
      <t>(K</t>
    </r>
    <r>
      <rPr>
        <vertAlign val="subscript"/>
        <sz val="14"/>
        <rFont val="Times New Roman"/>
        <family val="1"/>
      </rPr>
      <t>0.91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)(Al</t>
    </r>
    <r>
      <rPr>
        <vertAlign val="subscript"/>
        <sz val="14"/>
        <rFont val="Times New Roman"/>
        <family val="1"/>
      </rPr>
      <t>0.86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0.78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0.22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</si>
</sst>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2" fontId="3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M28" sqref="M28:X29"/>
    </sheetView>
  </sheetViews>
  <sheetFormatPr defaultColWidth="9.00390625" defaultRowHeight="13.5"/>
  <cols>
    <col min="1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</row>
    <row r="2" spans="2:2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Z2" s="3" t="s">
        <v>76</v>
      </c>
    </row>
    <row r="3" spans="1:6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</row>
    <row r="4" spans="1:28" ht="12.75">
      <c r="A4" s="1" t="s">
        <v>27</v>
      </c>
      <c r="B4" s="2">
        <v>0.63</v>
      </c>
      <c r="C4" s="2">
        <v>0.66</v>
      </c>
      <c r="D4" s="2">
        <v>0.69</v>
      </c>
      <c r="E4" s="2">
        <v>0.67</v>
      </c>
      <c r="F4" s="2">
        <v>0.63</v>
      </c>
      <c r="G4" s="2">
        <v>0.61</v>
      </c>
      <c r="H4" s="2">
        <v>0.69</v>
      </c>
      <c r="I4" s="2">
        <v>0.67</v>
      </c>
      <c r="J4" s="2">
        <v>0.65</v>
      </c>
      <c r="K4" s="2">
        <v>0.64</v>
      </c>
      <c r="L4" s="2">
        <v>0.61</v>
      </c>
      <c r="M4" s="2">
        <v>0.62</v>
      </c>
      <c r="N4" s="2">
        <v>0.61</v>
      </c>
      <c r="O4" s="2">
        <v>0.64</v>
      </c>
      <c r="P4" s="2">
        <v>0.63</v>
      </c>
      <c r="Q4" s="2">
        <v>0.63</v>
      </c>
      <c r="R4" s="2">
        <v>0.57</v>
      </c>
      <c r="S4" s="2">
        <v>0.62</v>
      </c>
      <c r="T4" s="2">
        <v>0.59</v>
      </c>
      <c r="U4" s="2">
        <v>0.58</v>
      </c>
      <c r="V4" s="2"/>
      <c r="W4" s="2">
        <f>AVERAGE(B4:U4)</f>
        <v>0.6320000000000001</v>
      </c>
      <c r="X4" s="2">
        <f>STDEV(B4:U4)</f>
        <v>0.033182113127086625</v>
      </c>
      <c r="Y4" s="2"/>
      <c r="Z4" s="2"/>
      <c r="AA4" s="2"/>
      <c r="AB4" s="2"/>
    </row>
    <row r="5" spans="1:28" ht="12.75">
      <c r="A5" s="1" t="s">
        <v>28</v>
      </c>
      <c r="B5" s="2">
        <v>9.61</v>
      </c>
      <c r="C5" s="2">
        <v>9.51</v>
      </c>
      <c r="D5" s="2">
        <v>9.7</v>
      </c>
      <c r="E5" s="2">
        <v>9.62</v>
      </c>
      <c r="F5" s="2">
        <v>9.57</v>
      </c>
      <c r="G5" s="2">
        <v>9.58</v>
      </c>
      <c r="H5" s="2">
        <v>9.59</v>
      </c>
      <c r="I5" s="2">
        <v>9.67</v>
      </c>
      <c r="J5" s="2">
        <v>9.52</v>
      </c>
      <c r="K5" s="2">
        <v>9.56</v>
      </c>
      <c r="L5" s="2">
        <v>9.56</v>
      </c>
      <c r="M5" s="2">
        <v>9.61</v>
      </c>
      <c r="N5" s="2">
        <v>9.68</v>
      </c>
      <c r="O5" s="2">
        <v>9.76</v>
      </c>
      <c r="P5" s="2">
        <v>9.69</v>
      </c>
      <c r="Q5" s="2">
        <v>9.67</v>
      </c>
      <c r="R5" s="2">
        <v>9.68</v>
      </c>
      <c r="S5" s="2">
        <v>9.75</v>
      </c>
      <c r="T5" s="2">
        <v>9.65</v>
      </c>
      <c r="U5" s="2">
        <v>9.56</v>
      </c>
      <c r="V5" s="2"/>
      <c r="W5" s="2">
        <f aca="true" t="shared" si="0" ref="W5:W17">AVERAGE(B5:U5)</f>
        <v>9.626999999999999</v>
      </c>
      <c r="X5" s="2">
        <f aca="true" t="shared" si="1" ref="X5:X17">STDEV(B5:U5)</f>
        <v>0.07182581268886623</v>
      </c>
      <c r="Y5" s="2"/>
      <c r="Z5" s="2"/>
      <c r="AA5" s="2"/>
      <c r="AB5" s="2"/>
    </row>
    <row r="6" spans="1:28" ht="12.75">
      <c r="A6" s="1" t="s">
        <v>29</v>
      </c>
      <c r="B6" s="2">
        <v>47.04</v>
      </c>
      <c r="C6" s="2">
        <v>47.13</v>
      </c>
      <c r="D6" s="2">
        <v>47.3</v>
      </c>
      <c r="E6" s="2">
        <v>46.91</v>
      </c>
      <c r="F6" s="2">
        <v>46.96</v>
      </c>
      <c r="G6" s="2">
        <v>47.56</v>
      </c>
      <c r="H6" s="2">
        <v>47.11</v>
      </c>
      <c r="I6" s="2">
        <v>47.02</v>
      </c>
      <c r="J6" s="2">
        <v>47.2</v>
      </c>
      <c r="K6" s="2">
        <v>47.09</v>
      </c>
      <c r="L6" s="2">
        <v>46.74</v>
      </c>
      <c r="M6" s="2">
        <v>47.77</v>
      </c>
      <c r="N6" s="2">
        <v>47.23</v>
      </c>
      <c r="O6" s="2">
        <v>47.02</v>
      </c>
      <c r="P6" s="2">
        <v>47.29</v>
      </c>
      <c r="Q6" s="2">
        <v>46.79</v>
      </c>
      <c r="R6" s="2">
        <v>47.29</v>
      </c>
      <c r="S6" s="2">
        <v>47.42</v>
      </c>
      <c r="T6" s="2">
        <v>47.19</v>
      </c>
      <c r="U6" s="2">
        <v>47.11</v>
      </c>
      <c r="V6" s="2"/>
      <c r="W6" s="2">
        <f t="shared" si="0"/>
        <v>47.15849999999999</v>
      </c>
      <c r="X6" s="2">
        <f t="shared" si="1"/>
        <v>0.24501933329081776</v>
      </c>
      <c r="Y6" s="2"/>
      <c r="Z6" s="2"/>
      <c r="AA6" s="2"/>
      <c r="AB6" s="2"/>
    </row>
    <row r="7" spans="1:28" ht="12.75">
      <c r="A7" s="1" t="s">
        <v>30</v>
      </c>
      <c r="B7" s="2">
        <v>0.51</v>
      </c>
      <c r="C7" s="2">
        <v>0.5</v>
      </c>
      <c r="D7" s="2">
        <v>0.55</v>
      </c>
      <c r="E7" s="2">
        <v>0.53</v>
      </c>
      <c r="F7" s="2">
        <v>0.51</v>
      </c>
      <c r="G7" s="2">
        <v>0.55</v>
      </c>
      <c r="H7" s="2">
        <v>0.53</v>
      </c>
      <c r="I7" s="2">
        <v>0.54</v>
      </c>
      <c r="J7" s="2">
        <v>0.54</v>
      </c>
      <c r="K7" s="2">
        <v>0.53</v>
      </c>
      <c r="L7" s="2">
        <v>0.53</v>
      </c>
      <c r="M7" s="2">
        <v>0.56</v>
      </c>
      <c r="N7" s="2">
        <v>0.52</v>
      </c>
      <c r="O7" s="2">
        <v>0.56</v>
      </c>
      <c r="P7" s="2">
        <v>0.54</v>
      </c>
      <c r="Q7" s="2">
        <v>0.52</v>
      </c>
      <c r="R7" s="2">
        <v>0.53</v>
      </c>
      <c r="S7" s="2">
        <v>0.57</v>
      </c>
      <c r="T7" s="2">
        <v>0.55</v>
      </c>
      <c r="U7" s="2">
        <v>0.55</v>
      </c>
      <c r="V7" s="2"/>
      <c r="W7" s="2">
        <f t="shared" si="0"/>
        <v>0.536</v>
      </c>
      <c r="X7" s="2">
        <f t="shared" si="1"/>
        <v>0.01846761033753378</v>
      </c>
      <c r="Y7" s="2"/>
      <c r="Z7" s="2"/>
      <c r="AA7" s="2"/>
      <c r="AB7" s="2"/>
    </row>
    <row r="8" spans="1:28" ht="12.75">
      <c r="A8" s="1" t="s">
        <v>31</v>
      </c>
      <c r="B8" s="2">
        <v>34.75</v>
      </c>
      <c r="C8" s="2">
        <v>34.6</v>
      </c>
      <c r="D8" s="2">
        <v>34.46</v>
      </c>
      <c r="E8" s="2">
        <v>34.22</v>
      </c>
      <c r="F8" s="2">
        <v>34.5</v>
      </c>
      <c r="G8" s="2">
        <v>34.6</v>
      </c>
      <c r="H8" s="2">
        <v>34.78</v>
      </c>
      <c r="I8" s="2">
        <v>34.4</v>
      </c>
      <c r="J8" s="2">
        <v>34.61</v>
      </c>
      <c r="K8" s="2">
        <v>34.53</v>
      </c>
      <c r="L8" s="2">
        <v>34.18</v>
      </c>
      <c r="M8" s="2">
        <v>34.58</v>
      </c>
      <c r="N8" s="2">
        <v>34.7</v>
      </c>
      <c r="O8" s="2">
        <v>34.67</v>
      </c>
      <c r="P8" s="2">
        <v>34.52</v>
      </c>
      <c r="Q8" s="2">
        <v>34.25</v>
      </c>
      <c r="R8" s="2">
        <v>34.62</v>
      </c>
      <c r="S8" s="2">
        <v>34.71</v>
      </c>
      <c r="T8" s="2">
        <v>34.74</v>
      </c>
      <c r="U8" s="2">
        <v>34.75</v>
      </c>
      <c r="V8" s="2"/>
      <c r="W8" s="2">
        <f t="shared" si="0"/>
        <v>34.5585</v>
      </c>
      <c r="X8" s="2">
        <f t="shared" si="1"/>
        <v>0.17986178904358482</v>
      </c>
      <c r="Y8" s="2"/>
      <c r="Z8" s="2"/>
      <c r="AA8" s="2"/>
      <c r="AB8" s="2"/>
    </row>
    <row r="9" spans="1:28" ht="12.75">
      <c r="A9" s="1" t="s">
        <v>32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0.01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0.01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/>
      <c r="W9" s="2">
        <f t="shared" si="0"/>
        <v>0.001</v>
      </c>
      <c r="X9" s="2">
        <f t="shared" si="1"/>
        <v>0.0030779350562554625</v>
      </c>
      <c r="Y9" s="2"/>
      <c r="Z9" s="2"/>
      <c r="AA9" s="2"/>
      <c r="AB9" s="2"/>
    </row>
    <row r="10" spans="1:28" ht="12.75">
      <c r="A10" s="1" t="s">
        <v>33</v>
      </c>
      <c r="B10" s="2">
        <v>0.06</v>
      </c>
      <c r="C10" s="2">
        <v>0.09</v>
      </c>
      <c r="D10" s="2">
        <v>0.08</v>
      </c>
      <c r="E10" s="2">
        <v>0.08</v>
      </c>
      <c r="F10" s="2">
        <v>0.06</v>
      </c>
      <c r="G10" s="2">
        <v>0.05</v>
      </c>
      <c r="H10" s="2">
        <v>0.06</v>
      </c>
      <c r="I10" s="2">
        <v>0.08</v>
      </c>
      <c r="J10" s="2">
        <v>0.09</v>
      </c>
      <c r="K10" s="2">
        <v>0.04</v>
      </c>
      <c r="L10" s="2">
        <v>0.05</v>
      </c>
      <c r="M10" s="2">
        <v>0.08</v>
      </c>
      <c r="N10" s="2">
        <v>0.07</v>
      </c>
      <c r="O10" s="2">
        <v>0.07</v>
      </c>
      <c r="P10" s="2">
        <v>0.07</v>
      </c>
      <c r="Q10" s="2">
        <v>0.07</v>
      </c>
      <c r="R10" s="2">
        <v>0.06</v>
      </c>
      <c r="S10" s="2">
        <v>0.08</v>
      </c>
      <c r="T10" s="2">
        <v>0.07</v>
      </c>
      <c r="U10" s="2">
        <v>0.08</v>
      </c>
      <c r="V10" s="2"/>
      <c r="W10" s="2">
        <f t="shared" si="0"/>
        <v>0.06950000000000002</v>
      </c>
      <c r="X10" s="2">
        <f t="shared" si="1"/>
        <v>0.01356271980175991</v>
      </c>
      <c r="Y10" s="2"/>
      <c r="Z10" s="2"/>
      <c r="AA10" s="2"/>
      <c r="AB10" s="2"/>
    </row>
    <row r="11" spans="1:28" ht="12.75">
      <c r="A11" s="1" t="s">
        <v>34</v>
      </c>
      <c r="B11" s="2">
        <v>4.22</v>
      </c>
      <c r="C11" s="2">
        <v>4.09</v>
      </c>
      <c r="D11" s="2">
        <v>4.14</v>
      </c>
      <c r="E11" s="2">
        <v>4.17</v>
      </c>
      <c r="F11" s="2">
        <v>3.96</v>
      </c>
      <c r="G11" s="2">
        <v>4</v>
      </c>
      <c r="H11" s="2">
        <v>4.05</v>
      </c>
      <c r="I11" s="2">
        <v>4.11</v>
      </c>
      <c r="J11" s="2">
        <v>4.13</v>
      </c>
      <c r="K11" s="2">
        <v>4.06</v>
      </c>
      <c r="L11" s="2">
        <v>4.13</v>
      </c>
      <c r="M11" s="2">
        <v>4.02</v>
      </c>
      <c r="N11" s="2">
        <v>4.15</v>
      </c>
      <c r="O11" s="2">
        <v>4.21</v>
      </c>
      <c r="P11" s="2">
        <v>4.11</v>
      </c>
      <c r="Q11" s="2">
        <v>4.17</v>
      </c>
      <c r="R11" s="2">
        <v>4.2</v>
      </c>
      <c r="S11" s="2">
        <v>4.2</v>
      </c>
      <c r="T11" s="2">
        <v>4.02</v>
      </c>
      <c r="U11" s="2">
        <v>4.25</v>
      </c>
      <c r="V11" s="2"/>
      <c r="W11" s="2">
        <f t="shared" si="0"/>
        <v>4.1195</v>
      </c>
      <c r="X11" s="2">
        <f t="shared" si="1"/>
        <v>0.08075140539752527</v>
      </c>
      <c r="Y11" s="2"/>
      <c r="Z11" s="2"/>
      <c r="AA11" s="2"/>
      <c r="AB11" s="2"/>
    </row>
    <row r="12" spans="1:28" ht="12.75">
      <c r="A12" s="1" t="s">
        <v>35</v>
      </c>
      <c r="B12" s="2">
        <v>0</v>
      </c>
      <c r="C12" s="2">
        <v>0</v>
      </c>
      <c r="D12" s="2">
        <v>0</v>
      </c>
      <c r="E12" s="2">
        <v>0.01</v>
      </c>
      <c r="F12" s="2">
        <v>0</v>
      </c>
      <c r="G12" s="2">
        <v>0</v>
      </c>
      <c r="H12" s="2">
        <v>0.01</v>
      </c>
      <c r="I12" s="2">
        <v>0</v>
      </c>
      <c r="J12" s="2">
        <v>0</v>
      </c>
      <c r="K12" s="2">
        <v>0.01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0.01</v>
      </c>
      <c r="S12" s="2">
        <v>0</v>
      </c>
      <c r="T12" s="2">
        <v>0</v>
      </c>
      <c r="U12" s="2">
        <v>0</v>
      </c>
      <c r="V12" s="2"/>
      <c r="W12" s="2">
        <f t="shared" si="0"/>
        <v>0.002</v>
      </c>
      <c r="X12" s="2">
        <f t="shared" si="1"/>
        <v>0.004103913408340616</v>
      </c>
      <c r="Y12" s="2"/>
      <c r="Z12" s="2"/>
      <c r="AA12" s="2"/>
      <c r="AB12" s="2"/>
    </row>
    <row r="13" spans="1:28" ht="12.75">
      <c r="A13" s="1" t="s">
        <v>36</v>
      </c>
      <c r="B13" s="2">
        <v>0.24</v>
      </c>
      <c r="C13" s="2">
        <v>0.21</v>
      </c>
      <c r="D13" s="2">
        <v>0.18</v>
      </c>
      <c r="E13" s="2">
        <v>0.21</v>
      </c>
      <c r="F13" s="2">
        <v>0.21</v>
      </c>
      <c r="G13" s="2">
        <v>0.13</v>
      </c>
      <c r="H13" s="2">
        <v>0.22</v>
      </c>
      <c r="I13" s="2">
        <v>0.23</v>
      </c>
      <c r="J13" s="2">
        <v>0.13</v>
      </c>
      <c r="K13" s="2">
        <v>0.29</v>
      </c>
      <c r="L13" s="2">
        <v>0.22</v>
      </c>
      <c r="M13" s="2">
        <v>0.24</v>
      </c>
      <c r="N13" s="2">
        <v>0.14</v>
      </c>
      <c r="O13" s="2">
        <v>0.25</v>
      </c>
      <c r="P13" s="2">
        <v>0.25</v>
      </c>
      <c r="Q13" s="2">
        <v>0.24</v>
      </c>
      <c r="R13" s="2">
        <v>0.28</v>
      </c>
      <c r="S13" s="2">
        <v>0.25</v>
      </c>
      <c r="T13" s="2">
        <v>0.24</v>
      </c>
      <c r="U13" s="2">
        <v>0.25</v>
      </c>
      <c r="V13" s="2"/>
      <c r="W13" s="2">
        <f t="shared" si="0"/>
        <v>0.2205</v>
      </c>
      <c r="X13" s="2">
        <f t="shared" si="1"/>
        <v>0.044894613438468005</v>
      </c>
      <c r="Y13" s="2"/>
      <c r="Z13" s="2"/>
      <c r="AA13" s="2"/>
      <c r="AB13" s="2"/>
    </row>
    <row r="14" spans="1:28" ht="12.75">
      <c r="A14" s="1" t="s">
        <v>37</v>
      </c>
      <c r="B14" s="2">
        <v>97.07</v>
      </c>
      <c r="C14" s="2">
        <v>96.78</v>
      </c>
      <c r="D14" s="2">
        <v>97.11</v>
      </c>
      <c r="E14" s="2">
        <v>96.42</v>
      </c>
      <c r="F14" s="2">
        <v>96.39</v>
      </c>
      <c r="G14" s="2">
        <v>97.08</v>
      </c>
      <c r="H14" s="2">
        <v>97.06</v>
      </c>
      <c r="I14" s="2">
        <v>96.72</v>
      </c>
      <c r="J14" s="2">
        <v>96.88</v>
      </c>
      <c r="K14" s="2">
        <v>96.74</v>
      </c>
      <c r="L14" s="2">
        <v>96.02</v>
      </c>
      <c r="M14" s="2">
        <v>97.49</v>
      </c>
      <c r="N14" s="2">
        <v>97.1</v>
      </c>
      <c r="O14" s="2">
        <v>97.18</v>
      </c>
      <c r="P14" s="2">
        <v>97.1</v>
      </c>
      <c r="Q14" s="2">
        <v>96.33</v>
      </c>
      <c r="R14" s="2">
        <v>97.24</v>
      </c>
      <c r="S14" s="2">
        <v>97.6</v>
      </c>
      <c r="T14" s="2">
        <v>97.04</v>
      </c>
      <c r="U14" s="2">
        <v>97.12</v>
      </c>
      <c r="V14" s="2"/>
      <c r="W14" s="2">
        <f t="shared" si="0"/>
        <v>96.92349999999999</v>
      </c>
      <c r="X14" s="2">
        <f t="shared" si="1"/>
        <v>0.3948787288901746</v>
      </c>
      <c r="Y14" s="2"/>
      <c r="Z14" s="2"/>
      <c r="AA14" s="2"/>
      <c r="AB14" s="2"/>
    </row>
    <row r="15" spans="2:2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s="1" t="s">
        <v>38</v>
      </c>
      <c r="B16" s="2" t="s">
        <v>39</v>
      </c>
      <c r="C16" s="2" t="s">
        <v>40</v>
      </c>
      <c r="D16" s="2" t="s">
        <v>41</v>
      </c>
      <c r="E16" s="2">
        <v>11</v>
      </c>
      <c r="F16" s="2" t="s">
        <v>42</v>
      </c>
      <c r="G16" s="2" t="s">
        <v>43</v>
      </c>
      <c r="H16" s="2" t="s">
        <v>38</v>
      </c>
      <c r="I16" s="2" t="s">
        <v>44</v>
      </c>
      <c r="J16" s="2" t="s">
        <v>25</v>
      </c>
      <c r="K16" s="2" t="s">
        <v>26</v>
      </c>
      <c r="L16" s="2" t="s">
        <v>45</v>
      </c>
      <c r="M16" s="2" t="s">
        <v>38</v>
      </c>
      <c r="N16" s="2" t="s">
        <v>44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1" t="s">
        <v>48</v>
      </c>
      <c r="B17" s="2">
        <v>3.099</v>
      </c>
      <c r="C17" s="2">
        <v>3.11</v>
      </c>
      <c r="D17" s="2">
        <v>3.115</v>
      </c>
      <c r="E17" s="2">
        <v>3.113</v>
      </c>
      <c r="F17" s="2">
        <v>3.111</v>
      </c>
      <c r="G17" s="2">
        <v>3.125</v>
      </c>
      <c r="H17" s="2">
        <v>3.101</v>
      </c>
      <c r="I17" s="2">
        <v>3.11</v>
      </c>
      <c r="J17" s="2">
        <v>3.112</v>
      </c>
      <c r="K17" s="2">
        <v>3.109</v>
      </c>
      <c r="L17" s="2">
        <v>3.112</v>
      </c>
      <c r="M17" s="2">
        <v>3.127</v>
      </c>
      <c r="N17" s="2">
        <v>3.109</v>
      </c>
      <c r="O17" s="2">
        <v>3.097</v>
      </c>
      <c r="P17" s="2">
        <v>3.113</v>
      </c>
      <c r="Q17" s="2">
        <v>3.108</v>
      </c>
      <c r="R17" s="2">
        <v>3.109</v>
      </c>
      <c r="S17" s="2">
        <v>3.108</v>
      </c>
      <c r="T17" s="2">
        <v>3.106</v>
      </c>
      <c r="U17" s="2">
        <v>3.101</v>
      </c>
      <c r="V17" s="2"/>
      <c r="W17" s="2">
        <f t="shared" si="0"/>
        <v>3.1097500000000005</v>
      </c>
      <c r="X17" s="2">
        <f t="shared" si="1"/>
        <v>0.007411761634203396</v>
      </c>
      <c r="Y17" s="4">
        <v>0.78</v>
      </c>
      <c r="Z17" s="2"/>
      <c r="AA17" s="2">
        <v>4</v>
      </c>
      <c r="AB17" s="2">
        <f>Y17*4*AA17</f>
        <v>12.48</v>
      </c>
    </row>
    <row r="18" spans="1:28" ht="12.75">
      <c r="A18" s="1" t="s">
        <v>77</v>
      </c>
      <c r="B18" s="2">
        <v>0.9009999999999998</v>
      </c>
      <c r="C18" s="2">
        <v>0.89</v>
      </c>
      <c r="D18" s="2">
        <v>0.885</v>
      </c>
      <c r="E18" s="2">
        <v>0.887</v>
      </c>
      <c r="F18" s="2">
        <v>0.8889999999999998</v>
      </c>
      <c r="G18" s="2">
        <v>0.875</v>
      </c>
      <c r="H18" s="2">
        <v>0.899</v>
      </c>
      <c r="I18" s="2">
        <v>0.89</v>
      </c>
      <c r="J18" s="2">
        <v>0.8879999999999999</v>
      </c>
      <c r="K18" s="2">
        <v>0.891</v>
      </c>
      <c r="L18" s="2">
        <v>0.8879999999999999</v>
      </c>
      <c r="M18" s="2">
        <v>0.8730000000000002</v>
      </c>
      <c r="N18" s="2">
        <v>0.891</v>
      </c>
      <c r="O18" s="2">
        <v>0.903</v>
      </c>
      <c r="P18" s="2">
        <v>0.887</v>
      </c>
      <c r="Q18" s="2">
        <v>0.8919999999999999</v>
      </c>
      <c r="R18" s="2">
        <v>0.891</v>
      </c>
      <c r="S18" s="2">
        <v>0.8919999999999999</v>
      </c>
      <c r="T18" s="2">
        <v>0.8940000000000001</v>
      </c>
      <c r="U18" s="2">
        <v>0.899</v>
      </c>
      <c r="V18" s="2"/>
      <c r="W18" s="2">
        <f aca="true" t="shared" si="2" ref="W18:W26">AVERAGE(B18:U18)</f>
        <v>0.89025</v>
      </c>
      <c r="X18" s="2">
        <f aca="true" t="shared" si="3" ref="X18:X26">STDEV(B18:U18)</f>
        <v>0.007411761634487212</v>
      </c>
      <c r="Y18" s="4">
        <v>0.22</v>
      </c>
      <c r="Z18" s="2"/>
      <c r="AA18" s="2">
        <v>3</v>
      </c>
      <c r="AB18" s="2">
        <f>Y18*4*AA18</f>
        <v>2.64</v>
      </c>
    </row>
    <row r="19" spans="1:28" ht="12.75">
      <c r="A19" s="1" t="s">
        <v>78</v>
      </c>
      <c r="B19" s="2">
        <v>1.7970000000000002</v>
      </c>
      <c r="C19" s="2">
        <v>1.8009999999999997</v>
      </c>
      <c r="D19" s="2">
        <v>1.79</v>
      </c>
      <c r="E19" s="2">
        <v>1.7890000000000001</v>
      </c>
      <c r="F19" s="2">
        <v>1.8040000000000003</v>
      </c>
      <c r="G19" s="2">
        <v>1.8039999999999998</v>
      </c>
      <c r="H19" s="2">
        <v>1.8</v>
      </c>
      <c r="I19" s="2">
        <v>1.791</v>
      </c>
      <c r="J19" s="2">
        <v>1.802</v>
      </c>
      <c r="K19" s="2">
        <v>1.7959999999999998</v>
      </c>
      <c r="L19" s="2">
        <v>1.794</v>
      </c>
      <c r="M19" s="2">
        <v>1.795</v>
      </c>
      <c r="N19" s="2">
        <v>1.8010000000000002</v>
      </c>
      <c r="O19" s="2">
        <v>1.7890000000000001</v>
      </c>
      <c r="P19" s="2">
        <v>1.7919999999999998</v>
      </c>
      <c r="Q19" s="2">
        <v>1.7890000000000001</v>
      </c>
      <c r="R19" s="2">
        <v>1.7919999999999998</v>
      </c>
      <c r="S19" s="2">
        <v>1.7890000000000001</v>
      </c>
      <c r="T19" s="2">
        <v>1.8009999999999997</v>
      </c>
      <c r="U19" s="2">
        <v>1.7959999999999998</v>
      </c>
      <c r="V19" s="2"/>
      <c r="W19" s="2">
        <f t="shared" si="2"/>
        <v>1.7956000000000008</v>
      </c>
      <c r="X19" s="2">
        <f t="shared" si="3"/>
        <v>0.005364601324042444</v>
      </c>
      <c r="Y19" s="4">
        <v>0.86</v>
      </c>
      <c r="Z19" s="2"/>
      <c r="AA19" s="2">
        <v>3</v>
      </c>
      <c r="AB19" s="2">
        <f>Y19*2*AA19</f>
        <v>5.16</v>
      </c>
    </row>
    <row r="20" spans="1:28" ht="12.75">
      <c r="A20" s="1" t="s">
        <v>79</v>
      </c>
      <c r="B20" s="2">
        <f>B42*0.4</f>
        <v>0.0932</v>
      </c>
      <c r="C20" s="2">
        <f>C42*0.4</f>
        <v>0.09040000000000001</v>
      </c>
      <c r="D20" s="2">
        <f>D42*0.4</f>
        <v>0.0912</v>
      </c>
      <c r="E20" s="2">
        <f>E42*0.4</f>
        <v>0.09280000000000001</v>
      </c>
      <c r="F20" s="2">
        <f>F42*0.4</f>
        <v>0.08760000000000001</v>
      </c>
      <c r="G20" s="2">
        <f>G42*0.4</f>
        <v>0.08800000000000001</v>
      </c>
      <c r="H20" s="2">
        <f>H42*0.4</f>
        <v>0.0892</v>
      </c>
      <c r="I20" s="2">
        <f>I42*0.4</f>
        <v>0.0908</v>
      </c>
      <c r="J20" s="2">
        <f>J42*0.4</f>
        <v>0.0912</v>
      </c>
      <c r="K20" s="2">
        <f>K42*0.4</f>
        <v>0.08960000000000001</v>
      </c>
      <c r="L20" s="2">
        <f>L42*0.4</f>
        <v>0.09200000000000001</v>
      </c>
      <c r="M20" s="2">
        <f>M42*0.4</f>
        <v>0.08800000000000001</v>
      </c>
      <c r="N20" s="2">
        <f>N42*0.4</f>
        <v>0.0912</v>
      </c>
      <c r="O20" s="2">
        <f>O42*0.4</f>
        <v>0.09280000000000001</v>
      </c>
      <c r="P20" s="2">
        <f>P42*0.4</f>
        <v>0.09040000000000001</v>
      </c>
      <c r="Q20" s="2">
        <f>Q42*0.4</f>
        <v>0.09280000000000001</v>
      </c>
      <c r="R20" s="2">
        <f>R42*0.4</f>
        <v>0.09240000000000001</v>
      </c>
      <c r="S20" s="2">
        <f>S42*0.4</f>
        <v>0.09200000000000001</v>
      </c>
      <c r="T20" s="2">
        <f>T42*0.4</f>
        <v>0.0884</v>
      </c>
      <c r="U20" s="2">
        <f>U42*0.4</f>
        <v>0.09360000000000002</v>
      </c>
      <c r="V20" s="2"/>
      <c r="W20" s="2">
        <f>AVERAGE(B20:U20)</f>
        <v>0.09088</v>
      </c>
      <c r="X20" s="2">
        <f>STDEV(B20:U20)</f>
        <v>0.0018833341096101412</v>
      </c>
      <c r="Y20" s="4">
        <f>0.1-Y21</f>
        <v>0.060000000000000005</v>
      </c>
      <c r="Z20" s="2"/>
      <c r="AA20" s="2">
        <v>3</v>
      </c>
      <c r="AB20" s="2">
        <f>Y20*2*AA20</f>
        <v>0.36000000000000004</v>
      </c>
    </row>
    <row r="21" spans="1:28" ht="12.75">
      <c r="A21" s="1" t="s">
        <v>80</v>
      </c>
      <c r="B21" s="2">
        <f>B42-B20</f>
        <v>0.1398</v>
      </c>
      <c r="C21" s="2">
        <f>C42-C20</f>
        <v>0.1356</v>
      </c>
      <c r="D21" s="2">
        <f>D42-D20</f>
        <v>0.1368</v>
      </c>
      <c r="E21" s="2">
        <f>E42-E20</f>
        <v>0.1392</v>
      </c>
      <c r="F21" s="2">
        <f>F42-F20</f>
        <v>0.1314</v>
      </c>
      <c r="G21" s="2">
        <f>G42-G20</f>
        <v>0.132</v>
      </c>
      <c r="H21" s="2">
        <f>H42-H20</f>
        <v>0.1338</v>
      </c>
      <c r="I21" s="2">
        <f>I42-I20</f>
        <v>0.1362</v>
      </c>
      <c r="J21" s="2">
        <f>J42-J20</f>
        <v>0.1368</v>
      </c>
      <c r="K21" s="2">
        <f>K42-K20</f>
        <v>0.1344</v>
      </c>
      <c r="L21" s="2">
        <f>L42-L20</f>
        <v>0.138</v>
      </c>
      <c r="M21" s="2">
        <f>M42-M20</f>
        <v>0.132</v>
      </c>
      <c r="N21" s="2">
        <f>N42-N20</f>
        <v>0.1368</v>
      </c>
      <c r="O21" s="2">
        <f>O42-O20</f>
        <v>0.1392</v>
      </c>
      <c r="P21" s="2">
        <f>P42-P20</f>
        <v>0.1356</v>
      </c>
      <c r="Q21" s="2">
        <f>Q42-Q20</f>
        <v>0.1392</v>
      </c>
      <c r="R21" s="2">
        <f>R42-R20</f>
        <v>0.1386</v>
      </c>
      <c r="S21" s="2">
        <f>S42-S20</f>
        <v>0.138</v>
      </c>
      <c r="T21" s="2">
        <f>T42-T20</f>
        <v>0.1326</v>
      </c>
      <c r="U21" s="2">
        <f>U42-U20</f>
        <v>0.1404</v>
      </c>
      <c r="V21" s="2"/>
      <c r="W21" s="2">
        <f>AVERAGE(B21:U21)</f>
        <v>0.13632</v>
      </c>
      <c r="X21" s="2">
        <f>STDEV(B21:U21)</f>
        <v>0.0028250011644148244</v>
      </c>
      <c r="Y21" s="4">
        <v>0.04</v>
      </c>
      <c r="Z21" s="2"/>
      <c r="AA21" s="2">
        <v>2</v>
      </c>
      <c r="AB21" s="2">
        <f>Y21*2*AA21</f>
        <v>0.16</v>
      </c>
    </row>
    <row r="22" spans="1:28" ht="12.75">
      <c r="A22" s="1" t="s">
        <v>49</v>
      </c>
      <c r="B22" s="2">
        <v>0.05</v>
      </c>
      <c r="C22" s="2">
        <v>0.049</v>
      </c>
      <c r="D22" s="2">
        <v>0.054</v>
      </c>
      <c r="E22" s="2">
        <v>0.052</v>
      </c>
      <c r="F22" s="2">
        <v>0.051</v>
      </c>
      <c r="G22" s="2">
        <v>0.054</v>
      </c>
      <c r="H22" s="2">
        <v>0.052</v>
      </c>
      <c r="I22" s="2">
        <v>0.053</v>
      </c>
      <c r="J22" s="2">
        <v>0.053</v>
      </c>
      <c r="K22" s="2">
        <v>0.052</v>
      </c>
      <c r="L22" s="2">
        <v>0.052</v>
      </c>
      <c r="M22" s="2">
        <v>0.055</v>
      </c>
      <c r="N22" s="2">
        <v>0.051</v>
      </c>
      <c r="O22" s="2">
        <v>0.055</v>
      </c>
      <c r="P22" s="2">
        <v>0.053</v>
      </c>
      <c r="Q22" s="2">
        <v>0.052</v>
      </c>
      <c r="R22" s="2">
        <v>0.052</v>
      </c>
      <c r="S22" s="2">
        <v>0.056</v>
      </c>
      <c r="T22" s="2">
        <v>0.054</v>
      </c>
      <c r="U22" s="2">
        <v>0.054</v>
      </c>
      <c r="V22" s="2"/>
      <c r="W22" s="2">
        <f t="shared" si="2"/>
        <v>0.052700000000000025</v>
      </c>
      <c r="X22" s="2">
        <f t="shared" si="3"/>
        <v>0.0017501879598299218</v>
      </c>
      <c r="Y22" s="4">
        <v>0.03</v>
      </c>
      <c r="Z22" s="2"/>
      <c r="AA22" s="2">
        <v>2</v>
      </c>
      <c r="AB22" s="2">
        <f>Y22*2*AA22</f>
        <v>0.12</v>
      </c>
    </row>
    <row r="23" spans="1:28" ht="12.75">
      <c r="A23" s="1" t="s">
        <v>55</v>
      </c>
      <c r="B23" s="2">
        <v>0.012</v>
      </c>
      <c r="C23" s="2">
        <v>0.01</v>
      </c>
      <c r="D23" s="2">
        <v>0.009</v>
      </c>
      <c r="E23" s="2">
        <v>0.01</v>
      </c>
      <c r="F23" s="2">
        <v>0.01</v>
      </c>
      <c r="G23" s="2">
        <v>0.007</v>
      </c>
      <c r="H23" s="2">
        <v>0.011</v>
      </c>
      <c r="I23" s="2">
        <v>0.012</v>
      </c>
      <c r="J23" s="2">
        <v>0.007</v>
      </c>
      <c r="K23" s="2">
        <v>0.014</v>
      </c>
      <c r="L23" s="2">
        <v>0.011</v>
      </c>
      <c r="M23" s="2">
        <v>0.012</v>
      </c>
      <c r="N23" s="2">
        <v>0.007</v>
      </c>
      <c r="O23" s="2">
        <v>0.013</v>
      </c>
      <c r="P23" s="2">
        <v>0.012</v>
      </c>
      <c r="Q23" s="2">
        <v>0.012</v>
      </c>
      <c r="R23" s="2">
        <v>0.014</v>
      </c>
      <c r="S23" s="2">
        <v>0.012</v>
      </c>
      <c r="T23" s="2">
        <v>0.012</v>
      </c>
      <c r="U23" s="2">
        <v>0.012</v>
      </c>
      <c r="V23" s="2"/>
      <c r="W23" s="2">
        <f t="shared" si="2"/>
        <v>0.010950000000000005</v>
      </c>
      <c r="X23" s="2">
        <f t="shared" si="3"/>
        <v>0.002114486375359007</v>
      </c>
      <c r="Y23" s="4">
        <v>0.01</v>
      </c>
      <c r="Z23" s="2"/>
      <c r="AA23" s="2">
        <v>4</v>
      </c>
      <c r="AB23" s="2">
        <f>Y23*2*AA23</f>
        <v>0.08</v>
      </c>
    </row>
    <row r="24" spans="1:28" ht="12.75">
      <c r="A24" s="1" t="s">
        <v>47</v>
      </c>
      <c r="B24" s="2">
        <v>0.807</v>
      </c>
      <c r="C24" s="2">
        <v>0.8</v>
      </c>
      <c r="D24" s="2">
        <v>0.815</v>
      </c>
      <c r="E24" s="2">
        <v>0.814</v>
      </c>
      <c r="F24" s="2">
        <v>0.808</v>
      </c>
      <c r="G24" s="2">
        <v>0.803</v>
      </c>
      <c r="H24" s="2">
        <v>0.805</v>
      </c>
      <c r="I24" s="2">
        <v>0.815</v>
      </c>
      <c r="J24" s="2">
        <v>0.801</v>
      </c>
      <c r="K24" s="2">
        <v>0.805</v>
      </c>
      <c r="L24" s="2">
        <v>0.812</v>
      </c>
      <c r="M24" s="2">
        <v>0.802</v>
      </c>
      <c r="N24" s="2">
        <v>0.813</v>
      </c>
      <c r="O24" s="2">
        <v>0.82</v>
      </c>
      <c r="P24" s="2">
        <v>0.813</v>
      </c>
      <c r="Q24" s="2">
        <v>0.819</v>
      </c>
      <c r="R24" s="2">
        <v>0.812</v>
      </c>
      <c r="S24" s="2">
        <v>0.815</v>
      </c>
      <c r="T24" s="2">
        <v>0.81</v>
      </c>
      <c r="U24" s="2">
        <v>0.803</v>
      </c>
      <c r="V24" s="2"/>
      <c r="W24" s="2">
        <f t="shared" si="2"/>
        <v>0.8096</v>
      </c>
      <c r="X24" s="2">
        <f t="shared" si="3"/>
        <v>0.006073237236148032</v>
      </c>
      <c r="Y24" s="4">
        <v>0.91</v>
      </c>
      <c r="Z24" s="2"/>
      <c r="AA24" s="2">
        <v>1</v>
      </c>
      <c r="AB24" s="2">
        <f>Y24</f>
        <v>0.91</v>
      </c>
    </row>
    <row r="25" spans="1:28" ht="12.75">
      <c r="A25" s="1" t="s">
        <v>46</v>
      </c>
      <c r="B25" s="2">
        <v>0.081</v>
      </c>
      <c r="C25" s="2">
        <v>0.084</v>
      </c>
      <c r="D25" s="2">
        <v>0.088</v>
      </c>
      <c r="E25" s="2">
        <v>0.086</v>
      </c>
      <c r="F25" s="2">
        <v>0.081</v>
      </c>
      <c r="G25" s="2">
        <v>0.078</v>
      </c>
      <c r="H25" s="2">
        <v>0.088</v>
      </c>
      <c r="I25" s="2">
        <v>0.086</v>
      </c>
      <c r="J25" s="2">
        <v>0.083</v>
      </c>
      <c r="K25" s="2">
        <v>0.082</v>
      </c>
      <c r="L25" s="2">
        <v>0.079</v>
      </c>
      <c r="M25" s="2">
        <v>0.079</v>
      </c>
      <c r="N25" s="2">
        <v>0.077</v>
      </c>
      <c r="O25" s="2">
        <v>0.082</v>
      </c>
      <c r="P25" s="2">
        <v>0.08</v>
      </c>
      <c r="Q25" s="2">
        <v>0.081</v>
      </c>
      <c r="R25" s="2">
        <v>0.073</v>
      </c>
      <c r="S25" s="2">
        <v>0.078</v>
      </c>
      <c r="T25" s="2">
        <v>0.075</v>
      </c>
      <c r="U25" s="2">
        <v>0.074</v>
      </c>
      <c r="V25" s="2"/>
      <c r="W25" s="2">
        <f t="shared" si="2"/>
        <v>0.08075</v>
      </c>
      <c r="X25" s="2">
        <f t="shared" si="3"/>
        <v>0.00431490684170943</v>
      </c>
      <c r="Y25" s="4">
        <v>0.09</v>
      </c>
      <c r="Z25" s="2"/>
      <c r="AA25" s="2">
        <v>1</v>
      </c>
      <c r="AB25" s="2">
        <f>Y25</f>
        <v>0.09</v>
      </c>
    </row>
    <row r="26" spans="1:28" ht="12.75">
      <c r="A26" s="1" t="s">
        <v>37</v>
      </c>
      <c r="B26" s="2">
        <f>SUM(B17:B25)</f>
        <v>6.980000000000001</v>
      </c>
      <c r="C26" s="2">
        <f aca="true" t="shared" si="4" ref="C26:U26">SUM(C17:C25)</f>
        <v>6.97</v>
      </c>
      <c r="D26" s="2">
        <f t="shared" si="4"/>
        <v>6.984000000000001</v>
      </c>
      <c r="E26" s="2">
        <f t="shared" si="4"/>
        <v>6.983</v>
      </c>
      <c r="F26" s="2">
        <f t="shared" si="4"/>
        <v>6.973000000000001</v>
      </c>
      <c r="G26" s="2">
        <f t="shared" si="4"/>
        <v>6.966</v>
      </c>
      <c r="H26" s="2">
        <f t="shared" si="4"/>
        <v>6.978999999999999</v>
      </c>
      <c r="I26" s="2">
        <f t="shared" si="4"/>
        <v>6.984</v>
      </c>
      <c r="J26" s="2">
        <f t="shared" si="4"/>
        <v>6.973999999999999</v>
      </c>
      <c r="K26" s="2">
        <f t="shared" si="4"/>
        <v>6.972999999999999</v>
      </c>
      <c r="L26" s="2">
        <f t="shared" si="4"/>
        <v>6.978</v>
      </c>
      <c r="M26" s="2">
        <f t="shared" si="4"/>
        <v>6.962999999999998</v>
      </c>
      <c r="N26" s="2">
        <f t="shared" si="4"/>
        <v>6.976999999999999</v>
      </c>
      <c r="O26" s="2">
        <f t="shared" si="4"/>
        <v>6.991</v>
      </c>
      <c r="P26" s="2">
        <f t="shared" si="4"/>
        <v>6.975999999999999</v>
      </c>
      <c r="Q26" s="2">
        <f t="shared" si="4"/>
        <v>6.984999999999999</v>
      </c>
      <c r="R26" s="2">
        <f t="shared" si="4"/>
        <v>6.974</v>
      </c>
      <c r="S26" s="2">
        <f t="shared" si="4"/>
        <v>6.9799999999999995</v>
      </c>
      <c r="T26" s="2">
        <f t="shared" si="4"/>
        <v>6.973</v>
      </c>
      <c r="U26" s="2">
        <f t="shared" si="4"/>
        <v>6.972999999999999</v>
      </c>
      <c r="V26" s="2"/>
      <c r="W26" s="2">
        <f t="shared" si="2"/>
        <v>6.9768</v>
      </c>
      <c r="X26" s="2">
        <f t="shared" si="3"/>
        <v>0.006748099147639573</v>
      </c>
      <c r="Y26" s="2"/>
      <c r="Z26" s="2"/>
      <c r="AA26" s="2"/>
      <c r="AB26" s="5">
        <f>SUM(AB17:AB25)</f>
        <v>22</v>
      </c>
    </row>
    <row r="27" spans="2:2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6" t="s">
        <v>81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23.25">
      <c r="M29" s="6" t="s">
        <v>82</v>
      </c>
    </row>
    <row r="30" spans="1:8" ht="12.75">
      <c r="A30" s="1" t="s">
        <v>56</v>
      </c>
      <c r="B30" s="1" t="s">
        <v>57</v>
      </c>
      <c r="C30" s="1" t="s">
        <v>58</v>
      </c>
      <c r="D30" s="1" t="s">
        <v>59</v>
      </c>
      <c r="E30" s="1" t="s">
        <v>60</v>
      </c>
      <c r="F30" s="1" t="s">
        <v>61</v>
      </c>
      <c r="G30" s="1" t="s">
        <v>62</v>
      </c>
      <c r="H30" s="1" t="s">
        <v>63</v>
      </c>
    </row>
    <row r="31" spans="1:8" ht="12.75">
      <c r="A31" s="1" t="s">
        <v>64</v>
      </c>
      <c r="B31" s="1" t="s">
        <v>46</v>
      </c>
      <c r="C31" s="1" t="s">
        <v>65</v>
      </c>
      <c r="D31" s="1">
        <v>20</v>
      </c>
      <c r="E31" s="1">
        <v>10</v>
      </c>
      <c r="F31" s="1">
        <v>600</v>
      </c>
      <c r="G31" s="1">
        <v>-600</v>
      </c>
      <c r="H31" s="1" t="s">
        <v>66</v>
      </c>
    </row>
    <row r="32" spans="1:8" ht="12.75">
      <c r="A32" s="1" t="s">
        <v>64</v>
      </c>
      <c r="B32" s="1" t="s">
        <v>48</v>
      </c>
      <c r="C32" s="1" t="s">
        <v>65</v>
      </c>
      <c r="D32" s="1">
        <v>20</v>
      </c>
      <c r="E32" s="1">
        <v>10</v>
      </c>
      <c r="F32" s="1">
        <v>600</v>
      </c>
      <c r="G32" s="1">
        <v>-600</v>
      </c>
      <c r="H32" s="1" t="s">
        <v>67</v>
      </c>
    </row>
    <row r="33" spans="1:8" ht="12.75">
      <c r="A33" s="1" t="s">
        <v>64</v>
      </c>
      <c r="B33" s="1" t="s">
        <v>49</v>
      </c>
      <c r="C33" s="1" t="s">
        <v>65</v>
      </c>
      <c r="D33" s="1">
        <v>20</v>
      </c>
      <c r="E33" s="1">
        <v>10</v>
      </c>
      <c r="F33" s="1">
        <v>600</v>
      </c>
      <c r="G33" s="1">
        <v>-600</v>
      </c>
      <c r="H33" s="1" t="s">
        <v>67</v>
      </c>
    </row>
    <row r="34" spans="1:8" ht="12.75">
      <c r="A34" s="1" t="s">
        <v>64</v>
      </c>
      <c r="B34" s="1" t="s">
        <v>50</v>
      </c>
      <c r="C34" s="1" t="s">
        <v>65</v>
      </c>
      <c r="D34" s="1">
        <v>20</v>
      </c>
      <c r="E34" s="1">
        <v>10</v>
      </c>
      <c r="F34" s="1">
        <v>600</v>
      </c>
      <c r="G34" s="1">
        <v>-600</v>
      </c>
      <c r="H34" s="1" t="s">
        <v>68</v>
      </c>
    </row>
    <row r="35" spans="1:8" ht="12.75">
      <c r="A35" s="1" t="s">
        <v>69</v>
      </c>
      <c r="B35" s="1" t="s">
        <v>47</v>
      </c>
      <c r="C35" s="1" t="s">
        <v>65</v>
      </c>
      <c r="D35" s="1">
        <v>20</v>
      </c>
      <c r="E35" s="1">
        <v>10</v>
      </c>
      <c r="F35" s="1">
        <v>600</v>
      </c>
      <c r="G35" s="1">
        <v>-600</v>
      </c>
      <c r="H35" s="1" t="s">
        <v>70</v>
      </c>
    </row>
    <row r="36" spans="1:8" ht="12.75">
      <c r="A36" s="1" t="s">
        <v>69</v>
      </c>
      <c r="B36" s="1" t="s">
        <v>51</v>
      </c>
      <c r="C36" s="1" t="s">
        <v>65</v>
      </c>
      <c r="D36" s="1">
        <v>20</v>
      </c>
      <c r="E36" s="1">
        <v>10</v>
      </c>
      <c r="F36" s="1">
        <v>600</v>
      </c>
      <c r="G36" s="1">
        <v>-600</v>
      </c>
      <c r="H36" s="1" t="s">
        <v>67</v>
      </c>
    </row>
    <row r="37" spans="1:8" ht="12.75">
      <c r="A37" s="1" t="s">
        <v>69</v>
      </c>
      <c r="B37" s="1" t="s">
        <v>52</v>
      </c>
      <c r="C37" s="1" t="s">
        <v>65</v>
      </c>
      <c r="D37" s="1">
        <v>20</v>
      </c>
      <c r="E37" s="1">
        <v>10</v>
      </c>
      <c r="F37" s="1">
        <v>600</v>
      </c>
      <c r="G37" s="1">
        <v>-600</v>
      </c>
      <c r="H37" s="1" t="s">
        <v>71</v>
      </c>
    </row>
    <row r="38" spans="1:8" ht="12.75">
      <c r="A38" s="1" t="s">
        <v>72</v>
      </c>
      <c r="B38" s="1" t="s">
        <v>53</v>
      </c>
      <c r="C38" s="1" t="s">
        <v>65</v>
      </c>
      <c r="D38" s="1">
        <v>20</v>
      </c>
      <c r="E38" s="1">
        <v>10</v>
      </c>
      <c r="F38" s="1">
        <v>500</v>
      </c>
      <c r="G38" s="1">
        <v>-500</v>
      </c>
      <c r="H38" s="1" t="s">
        <v>73</v>
      </c>
    </row>
    <row r="39" spans="1:8" ht="12.75">
      <c r="A39" s="1" t="s">
        <v>72</v>
      </c>
      <c r="B39" s="1" t="s">
        <v>54</v>
      </c>
      <c r="C39" s="1" t="s">
        <v>65</v>
      </c>
      <c r="D39" s="1">
        <v>20</v>
      </c>
      <c r="E39" s="1">
        <v>10</v>
      </c>
      <c r="F39" s="1">
        <v>500</v>
      </c>
      <c r="G39" s="1">
        <v>-500</v>
      </c>
      <c r="H39" s="1" t="s">
        <v>74</v>
      </c>
    </row>
    <row r="40" spans="1:8" ht="12.75">
      <c r="A40" s="1" t="s">
        <v>72</v>
      </c>
      <c r="B40" s="1" t="s">
        <v>55</v>
      </c>
      <c r="C40" s="1" t="s">
        <v>65</v>
      </c>
      <c r="D40" s="1">
        <v>20</v>
      </c>
      <c r="E40" s="1">
        <v>10</v>
      </c>
      <c r="F40" s="1">
        <v>500</v>
      </c>
      <c r="G40" s="1">
        <v>-500</v>
      </c>
      <c r="H40" s="1" t="s">
        <v>75</v>
      </c>
    </row>
    <row r="42" spans="1:28" ht="12.75">
      <c r="A42" s="1" t="s">
        <v>53</v>
      </c>
      <c r="B42" s="2">
        <v>0.233</v>
      </c>
      <c r="C42" s="2">
        <v>0.226</v>
      </c>
      <c r="D42" s="2">
        <v>0.228</v>
      </c>
      <c r="E42" s="2">
        <v>0.232</v>
      </c>
      <c r="F42" s="2">
        <v>0.219</v>
      </c>
      <c r="G42" s="2">
        <v>0.22</v>
      </c>
      <c r="H42" s="2">
        <v>0.223</v>
      </c>
      <c r="I42" s="2">
        <v>0.227</v>
      </c>
      <c r="J42" s="2">
        <v>0.228</v>
      </c>
      <c r="K42" s="2">
        <v>0.224</v>
      </c>
      <c r="L42" s="2">
        <v>0.23</v>
      </c>
      <c r="M42" s="2">
        <v>0.22</v>
      </c>
      <c r="N42" s="2">
        <v>0.228</v>
      </c>
      <c r="O42" s="2">
        <v>0.232</v>
      </c>
      <c r="P42" s="2">
        <v>0.226</v>
      </c>
      <c r="Q42" s="2">
        <v>0.232</v>
      </c>
      <c r="R42" s="2">
        <v>0.231</v>
      </c>
      <c r="S42" s="2">
        <v>0.23</v>
      </c>
      <c r="T42" s="2">
        <v>0.221</v>
      </c>
      <c r="U42" s="2">
        <v>0.234</v>
      </c>
      <c r="V42" s="2"/>
      <c r="W42" s="2">
        <f>AVERAGE(B42:U42)</f>
        <v>0.22720000000000007</v>
      </c>
      <c r="X42" s="2">
        <f>STDEV(B42:U42)</f>
        <v>0.004708335274022328</v>
      </c>
      <c r="Y42" s="4">
        <v>0.11</v>
      </c>
      <c r="Z42" s="2"/>
      <c r="AA42" s="2">
        <v>2</v>
      </c>
      <c r="AB42" s="2">
        <f>Y42*2*AA42</f>
        <v>0.44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2006-11-21T01:30:07Z</dcterms:created>
  <dcterms:modified xsi:type="dcterms:W3CDTF">2006-11-21T02:08:10Z</dcterms:modified>
  <cp:category/>
  <cp:version/>
  <cp:contentType/>
  <cp:contentStatus/>
</cp:coreProperties>
</file>