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540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<sst xmlns="http://schemas.openxmlformats.org/spreadsheetml/2006/main" count="129" uniqueCount="79">
  <si>
    <t>muscovite60182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</si>
  <si>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</si>
  <si>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</si>
  <si>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</si>
  <si>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</si>
  <si>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</si>
  <si>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</si>
  <si>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</si>
  <si>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</si>
  <si>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</si>
  <si>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</si>
  <si>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</si>
  <si>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</si>
  <si>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</si>
  <si>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</si>
  <si>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</si>
  <si>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</si>
  <si>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</si>
  <si>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</si>
  <si>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</si>
  <si>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</si>
  <si>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</si>
  <si>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</si>
  <si>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</si>
  <si>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</si>
  <si>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</si>
  <si>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</si>
  <si>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</si>
  <si>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</si>
  <si>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</si>
  <si>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</si>
  <si>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</si>
  <si>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</si>
  <si>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</si>
  <si>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MnO</t>
  </si>
  <si>
    <t>FeO</t>
  </si>
  <si>
    <t>TiO2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</si>
  <si>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</si>
  <si>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</si>
  <si>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</si>
  <si>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</si>
  <si>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</si>
  <si>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</si>
  <si>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</si>
  <si>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</si>
  <si>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</si>
  <si>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</si>
  <si>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</si>
  <si>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</si>
  <si>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</si>
  <si>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</si>
  <si>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</si>
  <si>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Mn</t>
  </si>
  <si>
    <t>Fe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</si>
  <si>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</si>
  <si>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</si>
  <si>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</si>
  <si>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</si>
  <si>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</si>
  <si>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</si>
  <si>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</si>
  <si>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</si>
  <si>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</si>
  <si>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</si>
  <si>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</si>
  <si>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</si>
  <si>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</si>
  <si>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</si>
  <si>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</si>
  <si>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</si>
  <si>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</si>
  <si>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</si>
  <si>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LIF</t>
  </si>
  <si>
    <t>fayalite</t>
  </si>
  <si>
    <t>rutile1</t>
  </si>
  <si>
    <t>Si Al &lt;Mg &lt;Fe K Na</t>
  </si>
  <si>
    <r>
      <t>KAl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(Si,Al)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(OH,F)</t>
    </r>
    <r>
      <rPr>
        <vertAlign val="subscript"/>
        <sz val="14"/>
        <rFont val="Times New Roman"/>
        <family val="1"/>
      </rPr>
      <t>2</t>
    </r>
  </si>
  <si>
    <t>IVAl</t>
  </si>
  <si>
    <r>
      <t>(K</t>
    </r>
    <r>
      <rPr>
        <vertAlign val="subscript"/>
        <sz val="14"/>
        <rFont val="Times New Roman"/>
        <family val="1"/>
      </rPr>
      <t>0.91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)(Al</t>
    </r>
    <r>
      <rPr>
        <vertAlign val="subscript"/>
        <sz val="14"/>
        <rFont val="Times New Roman"/>
        <family val="1"/>
      </rPr>
      <t>0.93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0.76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</si>
</sst>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D2">
      <selection activeCell="X2" sqref="X2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4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X2" s="3" t="s">
        <v>75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26" ht="12.75">
      <c r="A4" s="1" t="s">
        <v>27</v>
      </c>
      <c r="B4" s="2">
        <v>0</v>
      </c>
      <c r="C4" s="2">
        <v>0.12</v>
      </c>
      <c r="D4" s="2">
        <v>0</v>
      </c>
      <c r="E4" s="2">
        <v>0.1</v>
      </c>
      <c r="F4" s="2">
        <v>0.07</v>
      </c>
      <c r="G4" s="2">
        <v>0.07</v>
      </c>
      <c r="H4" s="2">
        <v>0.11</v>
      </c>
      <c r="I4" s="2">
        <v>0.01</v>
      </c>
      <c r="J4" s="2">
        <v>0</v>
      </c>
      <c r="K4" s="2">
        <v>0.05</v>
      </c>
      <c r="L4" s="2">
        <v>0</v>
      </c>
      <c r="M4" s="2">
        <v>0.13</v>
      </c>
      <c r="N4" s="2">
        <v>0.01</v>
      </c>
      <c r="O4" s="2">
        <v>0</v>
      </c>
      <c r="P4" s="2">
        <v>0.04</v>
      </c>
      <c r="Q4" s="2">
        <v>0</v>
      </c>
      <c r="R4" s="2">
        <v>0.03</v>
      </c>
      <c r="S4" s="2">
        <v>0.03</v>
      </c>
      <c r="T4" s="2">
        <v>0.08</v>
      </c>
      <c r="U4" s="2">
        <v>0</v>
      </c>
      <c r="V4" s="2"/>
      <c r="W4" s="2">
        <f>AVERAGE(B4:U4)</f>
        <v>0.0425</v>
      </c>
      <c r="X4" s="2">
        <f>STDEV(B4:U4)</f>
        <v>0.045638741622026635</v>
      </c>
      <c r="Y4" s="2"/>
      <c r="Z4" s="2"/>
    </row>
    <row r="5" spans="1:26" ht="12.75">
      <c r="A5" s="1" t="s">
        <v>28</v>
      </c>
      <c r="B5" s="2">
        <v>0.68</v>
      </c>
      <c r="C5" s="2">
        <v>0.62</v>
      </c>
      <c r="D5" s="2">
        <v>0.65</v>
      </c>
      <c r="E5" s="2">
        <v>0.7</v>
      </c>
      <c r="F5" s="2">
        <v>0.66</v>
      </c>
      <c r="G5" s="2">
        <v>0.62</v>
      </c>
      <c r="H5" s="2">
        <v>0.71</v>
      </c>
      <c r="I5" s="2">
        <v>0.65</v>
      </c>
      <c r="J5" s="2">
        <v>0.63</v>
      </c>
      <c r="K5" s="2">
        <v>0.66</v>
      </c>
      <c r="L5" s="2">
        <v>0.64</v>
      </c>
      <c r="M5" s="2">
        <v>0.61</v>
      </c>
      <c r="N5" s="2">
        <v>0.65</v>
      </c>
      <c r="O5" s="2">
        <v>0.65</v>
      </c>
      <c r="P5" s="2">
        <v>0.63</v>
      </c>
      <c r="Q5" s="2">
        <v>0.68</v>
      </c>
      <c r="R5" s="2">
        <v>0.61</v>
      </c>
      <c r="S5" s="2">
        <v>0.61</v>
      </c>
      <c r="T5" s="2">
        <v>0.61</v>
      </c>
      <c r="U5" s="2">
        <v>0.68</v>
      </c>
      <c r="V5" s="2"/>
      <c r="W5" s="2">
        <f aca="true" t="shared" si="0" ref="W5:W24">AVERAGE(B5:U5)</f>
        <v>0.6475</v>
      </c>
      <c r="X5" s="2">
        <f aca="true" t="shared" si="1" ref="X5:X24">STDEV(B5:U5)</f>
        <v>0.03075796858667587</v>
      </c>
      <c r="Y5" s="2"/>
      <c r="Z5" s="2"/>
    </row>
    <row r="6" spans="1:26" ht="12.75">
      <c r="A6" s="1" t="s">
        <v>29</v>
      </c>
      <c r="B6" s="2">
        <v>9.71</v>
      </c>
      <c r="C6" s="2">
        <v>9.6</v>
      </c>
      <c r="D6" s="2">
        <v>9.77</v>
      </c>
      <c r="E6" s="2">
        <v>9.68</v>
      </c>
      <c r="F6" s="2">
        <v>9.96</v>
      </c>
      <c r="G6" s="2">
        <v>9.83</v>
      </c>
      <c r="H6" s="2">
        <v>9.77</v>
      </c>
      <c r="I6" s="2">
        <v>9.84</v>
      </c>
      <c r="J6" s="2">
        <v>9.79</v>
      </c>
      <c r="K6" s="2">
        <v>9.74</v>
      </c>
      <c r="L6" s="2">
        <v>9.81</v>
      </c>
      <c r="M6" s="2">
        <v>9.95</v>
      </c>
      <c r="N6" s="2">
        <v>9.83</v>
      </c>
      <c r="O6" s="2">
        <v>9.79</v>
      </c>
      <c r="P6" s="2">
        <v>9.95</v>
      </c>
      <c r="Q6" s="2">
        <v>9.9</v>
      </c>
      <c r="R6" s="2">
        <v>9.95</v>
      </c>
      <c r="S6" s="2">
        <v>10.05</v>
      </c>
      <c r="T6" s="2">
        <v>9.9</v>
      </c>
      <c r="U6" s="2">
        <v>9.94</v>
      </c>
      <c r="V6" s="2"/>
      <c r="W6" s="2">
        <f t="shared" si="0"/>
        <v>9.838000000000001</v>
      </c>
      <c r="X6" s="2">
        <f t="shared" si="1"/>
        <v>0.11190221295018057</v>
      </c>
      <c r="Y6" s="2"/>
      <c r="Z6" s="2"/>
    </row>
    <row r="7" spans="1:26" ht="12.75">
      <c r="A7" s="1" t="s">
        <v>30</v>
      </c>
      <c r="B7" s="2">
        <v>44.64</v>
      </c>
      <c r="C7" s="2">
        <v>44.02</v>
      </c>
      <c r="D7" s="2">
        <v>45.96</v>
      </c>
      <c r="E7" s="2">
        <v>45.05</v>
      </c>
      <c r="F7" s="2">
        <v>44.91</v>
      </c>
      <c r="G7" s="2">
        <v>44.37</v>
      </c>
      <c r="H7" s="2">
        <v>44.72</v>
      </c>
      <c r="I7" s="2">
        <v>44.67</v>
      </c>
      <c r="J7" s="2">
        <v>44.83</v>
      </c>
      <c r="K7" s="2">
        <v>45.23</v>
      </c>
      <c r="L7" s="2">
        <v>44.36</v>
      </c>
      <c r="M7" s="2">
        <v>44.99</v>
      </c>
      <c r="N7" s="2">
        <v>44.06</v>
      </c>
      <c r="O7" s="2">
        <v>45.4</v>
      </c>
      <c r="P7" s="2">
        <v>45.71</v>
      </c>
      <c r="Q7" s="2">
        <v>47.75</v>
      </c>
      <c r="R7" s="2">
        <v>44.27</v>
      </c>
      <c r="S7" s="2">
        <v>44.61</v>
      </c>
      <c r="T7" s="2">
        <v>44.48</v>
      </c>
      <c r="U7" s="2">
        <v>44.39</v>
      </c>
      <c r="V7" s="2"/>
      <c r="W7" s="2">
        <f t="shared" si="0"/>
        <v>44.921</v>
      </c>
      <c r="X7" s="2">
        <f t="shared" si="1"/>
        <v>0.8401372068390491</v>
      </c>
      <c r="Y7" s="2"/>
      <c r="Z7" s="2"/>
    </row>
    <row r="8" spans="1:26" ht="12.75">
      <c r="A8" s="1" t="s">
        <v>31</v>
      </c>
      <c r="B8" s="2">
        <v>0.45</v>
      </c>
      <c r="C8" s="2">
        <v>0.51</v>
      </c>
      <c r="D8" s="2">
        <v>0.5</v>
      </c>
      <c r="E8" s="2">
        <v>0.49</v>
      </c>
      <c r="F8" s="2">
        <v>0.53</v>
      </c>
      <c r="G8" s="2">
        <v>0.56</v>
      </c>
      <c r="H8" s="2">
        <v>0.59</v>
      </c>
      <c r="I8" s="2">
        <v>0.61</v>
      </c>
      <c r="J8" s="2">
        <v>0.57</v>
      </c>
      <c r="K8" s="2">
        <v>0.52</v>
      </c>
      <c r="L8" s="2">
        <v>0.47</v>
      </c>
      <c r="M8" s="2">
        <v>0.47</v>
      </c>
      <c r="N8" s="2">
        <v>0.42</v>
      </c>
      <c r="O8" s="2">
        <v>0.46</v>
      </c>
      <c r="P8" s="2">
        <v>0.44</v>
      </c>
      <c r="Q8" s="2">
        <v>0.45</v>
      </c>
      <c r="R8" s="2">
        <v>0.43</v>
      </c>
      <c r="S8" s="2">
        <v>0.47</v>
      </c>
      <c r="T8" s="2">
        <v>0.45</v>
      </c>
      <c r="U8" s="2">
        <v>0.45</v>
      </c>
      <c r="V8" s="2"/>
      <c r="W8" s="2">
        <f t="shared" si="0"/>
        <v>0.4919999999999999</v>
      </c>
      <c r="X8" s="2">
        <f t="shared" si="1"/>
        <v>0.055307751431612956</v>
      </c>
      <c r="Y8" s="2"/>
      <c r="Z8" s="2"/>
    </row>
    <row r="9" spans="1:26" ht="12.75">
      <c r="A9" s="1" t="s">
        <v>32</v>
      </c>
      <c r="B9" s="2">
        <v>32.88</v>
      </c>
      <c r="C9" s="2">
        <v>32.63</v>
      </c>
      <c r="D9" s="2">
        <v>32.87</v>
      </c>
      <c r="E9" s="2">
        <v>32.77</v>
      </c>
      <c r="F9" s="2">
        <v>33.15</v>
      </c>
      <c r="G9" s="2">
        <v>33.12</v>
      </c>
      <c r="H9" s="2">
        <v>33.4</v>
      </c>
      <c r="I9" s="2">
        <v>33.2</v>
      </c>
      <c r="J9" s="2">
        <v>33.53</v>
      </c>
      <c r="K9" s="2">
        <v>33.09</v>
      </c>
      <c r="L9" s="2">
        <v>33.25</v>
      </c>
      <c r="M9" s="2">
        <v>33.68</v>
      </c>
      <c r="N9" s="2">
        <v>33.32</v>
      </c>
      <c r="O9" s="2">
        <v>33.1</v>
      </c>
      <c r="P9" s="2">
        <v>33.01</v>
      </c>
      <c r="Q9" s="2">
        <v>33.11</v>
      </c>
      <c r="R9" s="2">
        <v>33.1</v>
      </c>
      <c r="S9" s="2">
        <v>33.54</v>
      </c>
      <c r="T9" s="2">
        <v>33.42</v>
      </c>
      <c r="U9" s="2">
        <v>33.23</v>
      </c>
      <c r="V9" s="2"/>
      <c r="W9" s="2">
        <f t="shared" si="0"/>
        <v>33.17</v>
      </c>
      <c r="X9" s="2">
        <f t="shared" si="1"/>
        <v>0.2664977535198961</v>
      </c>
      <c r="Y9" s="2"/>
      <c r="Z9" s="2"/>
    </row>
    <row r="10" spans="1:26" ht="12.75">
      <c r="A10" s="1" t="s">
        <v>33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/>
      <c r="W10" s="2">
        <f t="shared" si="0"/>
        <v>0</v>
      </c>
      <c r="X10" s="2">
        <f t="shared" si="1"/>
        <v>0</v>
      </c>
      <c r="Y10" s="2"/>
      <c r="Z10" s="2"/>
    </row>
    <row r="11" spans="1:26" ht="12.75">
      <c r="A11" s="1" t="s">
        <v>34</v>
      </c>
      <c r="B11" s="2">
        <v>0</v>
      </c>
      <c r="C11" s="2">
        <v>0.01</v>
      </c>
      <c r="D11" s="2">
        <v>0.02</v>
      </c>
      <c r="E11" s="2">
        <v>0</v>
      </c>
      <c r="F11" s="2">
        <v>0.02</v>
      </c>
      <c r="G11" s="2">
        <v>0</v>
      </c>
      <c r="H11" s="2">
        <v>0.04</v>
      </c>
      <c r="I11" s="2">
        <v>0</v>
      </c>
      <c r="J11" s="2">
        <v>0.02</v>
      </c>
      <c r="K11" s="2">
        <v>0</v>
      </c>
      <c r="L11" s="2">
        <v>0.03</v>
      </c>
      <c r="M11" s="2">
        <v>0.01</v>
      </c>
      <c r="N11" s="2">
        <v>0.01</v>
      </c>
      <c r="O11" s="2">
        <v>0.01</v>
      </c>
      <c r="P11" s="2">
        <v>0.03</v>
      </c>
      <c r="Q11" s="2">
        <v>0.03</v>
      </c>
      <c r="R11" s="2">
        <v>0.01</v>
      </c>
      <c r="S11" s="2">
        <v>0.04</v>
      </c>
      <c r="T11" s="2">
        <v>0.01</v>
      </c>
      <c r="U11" s="2">
        <v>0.04</v>
      </c>
      <c r="V11" s="2"/>
      <c r="W11" s="2">
        <f t="shared" si="0"/>
        <v>0.0165</v>
      </c>
      <c r="X11" s="2">
        <f t="shared" si="1"/>
        <v>0.014244112357114615</v>
      </c>
      <c r="Y11" s="2"/>
      <c r="Z11" s="2"/>
    </row>
    <row r="12" spans="1:26" ht="12.75">
      <c r="A12" s="1" t="s">
        <v>35</v>
      </c>
      <c r="B12" s="2">
        <v>1.57</v>
      </c>
      <c r="C12" s="2">
        <v>1.59</v>
      </c>
      <c r="D12" s="2">
        <v>1.55</v>
      </c>
      <c r="E12" s="2">
        <v>1.6</v>
      </c>
      <c r="F12" s="2">
        <v>1.67</v>
      </c>
      <c r="G12" s="2">
        <v>1.62</v>
      </c>
      <c r="H12" s="2">
        <v>1.63</v>
      </c>
      <c r="I12" s="2">
        <v>1.48</v>
      </c>
      <c r="J12" s="2">
        <v>1.66</v>
      </c>
      <c r="K12" s="2">
        <v>1.72</v>
      </c>
      <c r="L12" s="2">
        <v>1.57</v>
      </c>
      <c r="M12" s="2">
        <v>1.72</v>
      </c>
      <c r="N12" s="2">
        <v>1.65</v>
      </c>
      <c r="O12" s="2">
        <v>1.74</v>
      </c>
      <c r="P12" s="2">
        <v>1.74</v>
      </c>
      <c r="Q12" s="2">
        <v>1.75</v>
      </c>
      <c r="R12" s="2">
        <v>1.77</v>
      </c>
      <c r="S12" s="2">
        <v>1.75</v>
      </c>
      <c r="T12" s="2">
        <v>1.62</v>
      </c>
      <c r="U12" s="2">
        <v>1.64</v>
      </c>
      <c r="V12" s="2"/>
      <c r="W12" s="2">
        <f t="shared" si="0"/>
        <v>1.6519999999999997</v>
      </c>
      <c r="X12" s="2">
        <f t="shared" si="1"/>
        <v>0.07977600219563015</v>
      </c>
      <c r="Y12" s="2"/>
      <c r="Z12" s="2"/>
    </row>
    <row r="13" spans="1:26" ht="12.75">
      <c r="A13" s="1" t="s">
        <v>36</v>
      </c>
      <c r="B13" s="2">
        <v>0.18</v>
      </c>
      <c r="C13" s="2">
        <v>0.09</v>
      </c>
      <c r="D13" s="2">
        <v>0.05</v>
      </c>
      <c r="E13" s="2">
        <v>0.13</v>
      </c>
      <c r="F13" s="2">
        <v>0.12</v>
      </c>
      <c r="G13" s="2">
        <v>0.05</v>
      </c>
      <c r="H13" s="2">
        <v>0.16</v>
      </c>
      <c r="I13" s="2">
        <v>0.24</v>
      </c>
      <c r="J13" s="2">
        <v>0.19</v>
      </c>
      <c r="K13" s="2">
        <v>0.04</v>
      </c>
      <c r="L13" s="2">
        <v>0.05</v>
      </c>
      <c r="M13" s="2">
        <v>0.16</v>
      </c>
      <c r="N13" s="2">
        <v>0.17</v>
      </c>
      <c r="O13" s="2">
        <v>0.15</v>
      </c>
      <c r="P13" s="2">
        <v>0.18</v>
      </c>
      <c r="Q13" s="2">
        <v>0.1</v>
      </c>
      <c r="R13" s="2">
        <v>0.02</v>
      </c>
      <c r="S13" s="2">
        <v>0.13</v>
      </c>
      <c r="T13" s="2">
        <v>0.14</v>
      </c>
      <c r="U13" s="2">
        <v>0.19</v>
      </c>
      <c r="V13" s="2"/>
      <c r="W13" s="2">
        <f t="shared" si="0"/>
        <v>0.12699999999999997</v>
      </c>
      <c r="X13" s="2">
        <f t="shared" si="1"/>
        <v>0.0607063683471079</v>
      </c>
      <c r="Y13" s="2"/>
      <c r="Z13" s="2"/>
    </row>
    <row r="14" spans="1:26" ht="12.75">
      <c r="A14" s="1" t="s">
        <v>37</v>
      </c>
      <c r="B14" s="2">
        <v>90.11</v>
      </c>
      <c r="C14" s="2">
        <v>89.19</v>
      </c>
      <c r="D14" s="2">
        <v>91.36</v>
      </c>
      <c r="E14" s="2">
        <v>90.53</v>
      </c>
      <c r="F14" s="2">
        <v>91.1</v>
      </c>
      <c r="G14" s="2">
        <v>90.24</v>
      </c>
      <c r="H14" s="2">
        <v>91.13</v>
      </c>
      <c r="I14" s="2">
        <v>90.7</v>
      </c>
      <c r="J14" s="2">
        <v>91.24</v>
      </c>
      <c r="K14" s="2">
        <v>91.05</v>
      </c>
      <c r="L14" s="2">
        <v>90.19</v>
      </c>
      <c r="M14" s="2">
        <v>91.73</v>
      </c>
      <c r="N14" s="2">
        <v>90.12</v>
      </c>
      <c r="O14" s="2">
        <v>91.3</v>
      </c>
      <c r="P14" s="2">
        <v>91.74</v>
      </c>
      <c r="Q14" s="2">
        <v>93.77</v>
      </c>
      <c r="R14" s="2">
        <v>90.18</v>
      </c>
      <c r="S14" s="2">
        <v>91.22</v>
      </c>
      <c r="T14" s="2">
        <v>90.71</v>
      </c>
      <c r="U14" s="2">
        <v>90.55</v>
      </c>
      <c r="V14" s="2"/>
      <c r="W14" s="2">
        <f t="shared" si="0"/>
        <v>90.908</v>
      </c>
      <c r="X14" s="2">
        <f t="shared" si="1"/>
        <v>0.9258088924078146</v>
      </c>
      <c r="Y14" s="2"/>
      <c r="Z14" s="2"/>
    </row>
    <row r="15" spans="2:2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 t="s">
        <v>38</v>
      </c>
      <c r="B16" s="2" t="s">
        <v>39</v>
      </c>
      <c r="C16" s="2" t="s">
        <v>40</v>
      </c>
      <c r="D16" s="2" t="s">
        <v>41</v>
      </c>
      <c r="E16" s="2">
        <v>11</v>
      </c>
      <c r="F16" s="2" t="s">
        <v>42</v>
      </c>
      <c r="G16" s="2" t="s">
        <v>43</v>
      </c>
      <c r="H16" s="2" t="s">
        <v>38</v>
      </c>
      <c r="I16" s="2" t="s">
        <v>44</v>
      </c>
      <c r="J16" s="2" t="s">
        <v>25</v>
      </c>
      <c r="K16" s="2" t="s">
        <v>26</v>
      </c>
      <c r="L16" s="2" t="s">
        <v>45</v>
      </c>
      <c r="M16" s="2" t="s">
        <v>38</v>
      </c>
      <c r="N16" s="2" t="s">
        <v>44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7" ht="12.75">
      <c r="A17" s="1" t="s">
        <v>48</v>
      </c>
      <c r="B17" s="2">
        <v>3.137</v>
      </c>
      <c r="C17" s="2">
        <v>3.137</v>
      </c>
      <c r="D17" s="2">
        <v>3.179</v>
      </c>
      <c r="E17" s="2">
        <v>3.159</v>
      </c>
      <c r="F17" s="2">
        <v>3.134</v>
      </c>
      <c r="G17" s="2">
        <v>3.124</v>
      </c>
      <c r="H17" s="2">
        <v>3.12</v>
      </c>
      <c r="I17" s="2">
        <v>3.121</v>
      </c>
      <c r="J17" s="2">
        <v>3.114</v>
      </c>
      <c r="K17" s="2">
        <v>3.15</v>
      </c>
      <c r="L17" s="2">
        <v>3.118</v>
      </c>
      <c r="M17" s="2">
        <v>3.123</v>
      </c>
      <c r="N17" s="2">
        <v>3.104</v>
      </c>
      <c r="O17" s="2">
        <v>3.149</v>
      </c>
      <c r="P17" s="2">
        <v>3.161</v>
      </c>
      <c r="Q17" s="2">
        <v>3.216</v>
      </c>
      <c r="R17" s="2">
        <v>3.12</v>
      </c>
      <c r="S17" s="2">
        <v>3.109</v>
      </c>
      <c r="T17" s="2">
        <v>3.117</v>
      </c>
      <c r="U17" s="2">
        <v>3.112</v>
      </c>
      <c r="V17" s="2"/>
      <c r="W17" s="2">
        <f t="shared" si="0"/>
        <v>3.1351999999999998</v>
      </c>
      <c r="X17" s="2">
        <f t="shared" si="1"/>
        <v>0.027442955188434242</v>
      </c>
      <c r="Y17" s="5">
        <f>1-Y18</f>
        <v>0.76</v>
      </c>
      <c r="Z17" s="2">
        <v>4</v>
      </c>
      <c r="AA17" s="2">
        <f>Y17*4*Z17</f>
        <v>12.16</v>
      </c>
    </row>
    <row r="18" spans="1:27" ht="12.75">
      <c r="A18" s="1" t="s">
        <v>77</v>
      </c>
      <c r="B18" s="2">
        <v>0.863</v>
      </c>
      <c r="C18" s="2">
        <v>0.863</v>
      </c>
      <c r="D18" s="2">
        <v>0.8210000000000002</v>
      </c>
      <c r="E18" s="2">
        <v>0.8410000000000002</v>
      </c>
      <c r="F18" s="2">
        <v>0.8660000000000001</v>
      </c>
      <c r="G18" s="2">
        <v>0.8759999999999999</v>
      </c>
      <c r="H18" s="2">
        <v>0.88</v>
      </c>
      <c r="I18" s="2">
        <v>0.879</v>
      </c>
      <c r="J18" s="2">
        <v>0.8860000000000001</v>
      </c>
      <c r="K18" s="2">
        <v>0.85</v>
      </c>
      <c r="L18" s="2">
        <v>0.8820000000000001</v>
      </c>
      <c r="M18" s="2">
        <v>0.8769999999999998</v>
      </c>
      <c r="N18" s="2">
        <v>0.8959999999999999</v>
      </c>
      <c r="O18" s="2">
        <v>0.851</v>
      </c>
      <c r="P18" s="2">
        <v>0.839</v>
      </c>
      <c r="Q18" s="2">
        <v>0.7839999999999998</v>
      </c>
      <c r="R18" s="2">
        <v>0.88</v>
      </c>
      <c r="S18" s="2">
        <v>0.891</v>
      </c>
      <c r="T18" s="2">
        <v>0.883</v>
      </c>
      <c r="U18" s="2">
        <v>0.8879999999999999</v>
      </c>
      <c r="V18" s="2"/>
      <c r="W18" s="2">
        <f>AVERAGE(B18:U18)</f>
        <v>0.8648</v>
      </c>
      <c r="X18" s="2">
        <f>STDEV(B18:U18)</f>
        <v>0.02744295518842232</v>
      </c>
      <c r="Y18" s="5">
        <v>0.24</v>
      </c>
      <c r="Z18" s="2">
        <v>3</v>
      </c>
      <c r="AA18" s="2">
        <f>Y18*4*Z18</f>
        <v>2.88</v>
      </c>
    </row>
    <row r="19" spans="1:27" ht="12.75">
      <c r="A19" s="1" t="s">
        <v>50</v>
      </c>
      <c r="B19" s="2">
        <v>1.8610000000000002</v>
      </c>
      <c r="C19" s="2">
        <v>1.8770000000000002</v>
      </c>
      <c r="D19" s="2">
        <v>1.859</v>
      </c>
      <c r="E19" s="2">
        <v>1.867</v>
      </c>
      <c r="F19" s="2">
        <v>1.8609999999999998</v>
      </c>
      <c r="G19" s="2">
        <v>1.8720000000000003</v>
      </c>
      <c r="H19" s="2">
        <v>1.867</v>
      </c>
      <c r="I19" s="2">
        <v>1.855</v>
      </c>
      <c r="J19" s="2">
        <v>1.859</v>
      </c>
      <c r="K19" s="2">
        <v>1.866</v>
      </c>
      <c r="L19" s="2">
        <v>1.8719999999999999</v>
      </c>
      <c r="M19" s="2">
        <v>1.8780000000000001</v>
      </c>
      <c r="N19" s="2">
        <v>1.87</v>
      </c>
      <c r="O19" s="2">
        <v>1.855</v>
      </c>
      <c r="P19" s="2">
        <v>1.8519999999999999</v>
      </c>
      <c r="Q19" s="2">
        <v>1.8440000000000003</v>
      </c>
      <c r="R19" s="2">
        <v>1.87</v>
      </c>
      <c r="S19" s="2">
        <v>1.8639999999999999</v>
      </c>
      <c r="T19" s="2">
        <v>1.8769999999999998</v>
      </c>
      <c r="U19" s="2">
        <v>1.858</v>
      </c>
      <c r="V19" s="2"/>
      <c r="W19" s="2">
        <f>AVERAGE(B19:U19)</f>
        <v>1.8641999999999999</v>
      </c>
      <c r="X19" s="2">
        <f>STDEV(B19:U19)</f>
        <v>0.009076284888061798</v>
      </c>
      <c r="Y19" s="5">
        <v>0.93</v>
      </c>
      <c r="Z19" s="2">
        <v>3</v>
      </c>
      <c r="AA19" s="2">
        <f>Y19*2*Z19</f>
        <v>5.58</v>
      </c>
    </row>
    <row r="20" spans="1:27" ht="12.75">
      <c r="A20" s="1" t="s">
        <v>53</v>
      </c>
      <c r="B20" s="2">
        <v>0.092</v>
      </c>
      <c r="C20" s="2">
        <v>0.095</v>
      </c>
      <c r="D20" s="2">
        <v>0.09</v>
      </c>
      <c r="E20" s="2">
        <v>0.094</v>
      </c>
      <c r="F20" s="2">
        <v>0.097</v>
      </c>
      <c r="G20" s="2">
        <v>0.095</v>
      </c>
      <c r="H20" s="2">
        <v>0.095</v>
      </c>
      <c r="I20" s="2">
        <v>0.086</v>
      </c>
      <c r="J20" s="2">
        <v>0.097</v>
      </c>
      <c r="K20" s="2">
        <v>0.1</v>
      </c>
      <c r="L20" s="2">
        <v>0.092</v>
      </c>
      <c r="M20" s="2">
        <v>0.1</v>
      </c>
      <c r="N20" s="2">
        <v>0.097</v>
      </c>
      <c r="O20" s="2">
        <v>0.101</v>
      </c>
      <c r="P20" s="2">
        <v>0.101</v>
      </c>
      <c r="Q20" s="2">
        <v>0.099</v>
      </c>
      <c r="R20" s="2">
        <v>0.104</v>
      </c>
      <c r="S20" s="2">
        <v>0.102</v>
      </c>
      <c r="T20" s="2">
        <v>0.095</v>
      </c>
      <c r="U20" s="2">
        <v>0.096</v>
      </c>
      <c r="V20" s="2"/>
      <c r="W20" s="2">
        <f t="shared" si="0"/>
        <v>0.09640000000000001</v>
      </c>
      <c r="X20" s="2">
        <f t="shared" si="1"/>
        <v>0.004393775501535639</v>
      </c>
      <c r="Y20" s="5">
        <v>0.05</v>
      </c>
      <c r="Z20" s="2">
        <v>3</v>
      </c>
      <c r="AA20" s="2">
        <f>Y20*2*Z20</f>
        <v>0.30000000000000004</v>
      </c>
    </row>
    <row r="21" spans="1:27" ht="12.75">
      <c r="A21" s="1" t="s">
        <v>49</v>
      </c>
      <c r="B21" s="2">
        <v>0.047</v>
      </c>
      <c r="C21" s="2">
        <v>0.054</v>
      </c>
      <c r="D21" s="2">
        <v>0.051</v>
      </c>
      <c r="E21" s="2">
        <v>0.051</v>
      </c>
      <c r="F21" s="2">
        <v>0.055</v>
      </c>
      <c r="G21" s="2">
        <v>0.059</v>
      </c>
      <c r="H21" s="2">
        <v>0.061</v>
      </c>
      <c r="I21" s="2">
        <v>0.064</v>
      </c>
      <c r="J21" s="2">
        <v>0.059</v>
      </c>
      <c r="K21" s="2">
        <v>0.054</v>
      </c>
      <c r="L21" s="2">
        <v>0.049</v>
      </c>
      <c r="M21" s="2">
        <v>0.049</v>
      </c>
      <c r="N21" s="2">
        <v>0.045</v>
      </c>
      <c r="O21" s="2">
        <v>0.048</v>
      </c>
      <c r="P21" s="2">
        <v>0.046</v>
      </c>
      <c r="Q21" s="2">
        <v>0.046</v>
      </c>
      <c r="R21" s="2">
        <v>0.045</v>
      </c>
      <c r="S21" s="2">
        <v>0.048</v>
      </c>
      <c r="T21" s="2">
        <v>0.047</v>
      </c>
      <c r="U21" s="2">
        <v>0.047</v>
      </c>
      <c r="V21" s="2"/>
      <c r="W21" s="2">
        <f t="shared" si="0"/>
        <v>0.05125000000000002</v>
      </c>
      <c r="X21" s="2">
        <f t="shared" si="1"/>
        <v>0.005738833551020042</v>
      </c>
      <c r="Y21" s="5">
        <v>0.02</v>
      </c>
      <c r="Z21" s="2">
        <v>2</v>
      </c>
      <c r="AA21" s="2">
        <f>Y21*2*Z21</f>
        <v>0.08</v>
      </c>
    </row>
    <row r="22" spans="1:27" ht="12.75">
      <c r="A22" s="1" t="s">
        <v>47</v>
      </c>
      <c r="B22" s="2">
        <v>0.87</v>
      </c>
      <c r="C22" s="2">
        <v>0.873</v>
      </c>
      <c r="D22" s="2">
        <v>0.862</v>
      </c>
      <c r="E22" s="2">
        <v>0.866</v>
      </c>
      <c r="F22" s="2">
        <v>0.887</v>
      </c>
      <c r="G22" s="2">
        <v>0.883</v>
      </c>
      <c r="H22" s="2">
        <v>0.87</v>
      </c>
      <c r="I22" s="2">
        <v>0.877</v>
      </c>
      <c r="J22" s="2">
        <v>0.868</v>
      </c>
      <c r="K22" s="2">
        <v>0.866</v>
      </c>
      <c r="L22" s="2">
        <v>0.88</v>
      </c>
      <c r="M22" s="2">
        <v>0.881</v>
      </c>
      <c r="N22" s="2">
        <v>0.884</v>
      </c>
      <c r="O22" s="2">
        <v>0.866</v>
      </c>
      <c r="P22" s="2">
        <v>0.878</v>
      </c>
      <c r="Q22" s="2">
        <v>0.851</v>
      </c>
      <c r="R22" s="2">
        <v>0.895</v>
      </c>
      <c r="S22" s="2">
        <v>0.893</v>
      </c>
      <c r="T22" s="2">
        <v>0.886</v>
      </c>
      <c r="U22" s="2">
        <v>0.889</v>
      </c>
      <c r="V22" s="2"/>
      <c r="W22" s="2">
        <f t="shared" si="0"/>
        <v>0.8762500000000001</v>
      </c>
      <c r="X22" s="2">
        <f t="shared" si="1"/>
        <v>0.011387319817736509</v>
      </c>
      <c r="Y22" s="5">
        <v>0.91</v>
      </c>
      <c r="Z22" s="2">
        <v>1</v>
      </c>
      <c r="AA22" s="2">
        <f>Y22*Z22</f>
        <v>0.91</v>
      </c>
    </row>
    <row r="23" spans="1:27" ht="12.75">
      <c r="A23" s="1" t="s">
        <v>46</v>
      </c>
      <c r="B23" s="2">
        <v>0.093</v>
      </c>
      <c r="C23" s="2">
        <v>0.086</v>
      </c>
      <c r="D23" s="2">
        <v>0.088</v>
      </c>
      <c r="E23" s="2">
        <v>0.096</v>
      </c>
      <c r="F23" s="2">
        <v>0.089</v>
      </c>
      <c r="G23" s="2">
        <v>0.085</v>
      </c>
      <c r="H23" s="2">
        <v>0.096</v>
      </c>
      <c r="I23" s="2">
        <v>0.088</v>
      </c>
      <c r="J23" s="2">
        <v>0.086</v>
      </c>
      <c r="K23" s="2">
        <v>0.089</v>
      </c>
      <c r="L23" s="2">
        <v>0.088</v>
      </c>
      <c r="M23" s="2">
        <v>0.083</v>
      </c>
      <c r="N23" s="2">
        <v>0.088</v>
      </c>
      <c r="O23" s="2">
        <v>0.087</v>
      </c>
      <c r="P23" s="2">
        <v>0.085</v>
      </c>
      <c r="Q23" s="2">
        <v>0.088</v>
      </c>
      <c r="R23" s="2">
        <v>0.083</v>
      </c>
      <c r="S23" s="2">
        <v>0.082</v>
      </c>
      <c r="T23" s="2">
        <v>0.083</v>
      </c>
      <c r="U23" s="2">
        <v>0.092</v>
      </c>
      <c r="V23" s="2"/>
      <c r="W23" s="2">
        <f t="shared" si="0"/>
        <v>0.08775</v>
      </c>
      <c r="X23" s="2">
        <f t="shared" si="1"/>
        <v>0.004024595435699576</v>
      </c>
      <c r="Y23" s="5">
        <v>0.09</v>
      </c>
      <c r="Z23" s="2">
        <v>1</v>
      </c>
      <c r="AA23" s="2">
        <f>Y23*Z23</f>
        <v>0.09</v>
      </c>
    </row>
    <row r="24" spans="1:27" ht="12.75">
      <c r="A24" s="1" t="s">
        <v>37</v>
      </c>
      <c r="B24" s="2">
        <v>6.973</v>
      </c>
      <c r="C24" s="2">
        <v>7.036</v>
      </c>
      <c r="D24" s="2">
        <v>6.953</v>
      </c>
      <c r="E24" s="2">
        <v>7.02</v>
      </c>
      <c r="F24" s="2">
        <v>7.027</v>
      </c>
      <c r="G24" s="2">
        <v>7.022</v>
      </c>
      <c r="H24" s="2">
        <v>7.043</v>
      </c>
      <c r="I24" s="2">
        <v>6.987</v>
      </c>
      <c r="J24" s="2">
        <v>6.98</v>
      </c>
      <c r="K24" s="2">
        <v>6.995</v>
      </c>
      <c r="L24" s="2">
        <v>6.985</v>
      </c>
      <c r="M24" s="2">
        <v>7.05</v>
      </c>
      <c r="N24" s="2">
        <v>6.998</v>
      </c>
      <c r="O24" s="2">
        <v>6.966</v>
      </c>
      <c r="P24" s="2">
        <v>6.987</v>
      </c>
      <c r="Q24" s="2">
        <v>6.934</v>
      </c>
      <c r="R24" s="2">
        <v>7.01</v>
      </c>
      <c r="S24" s="2">
        <v>7.009</v>
      </c>
      <c r="T24" s="2">
        <v>7.027</v>
      </c>
      <c r="U24" s="2">
        <v>6.995</v>
      </c>
      <c r="V24" s="2"/>
      <c r="W24" s="2">
        <f t="shared" si="0"/>
        <v>6.9998499999999995</v>
      </c>
      <c r="X24" s="2">
        <f t="shared" si="1"/>
        <v>0.03046529518221694</v>
      </c>
      <c r="Y24" s="2"/>
      <c r="Z24" s="2"/>
      <c r="AA24" s="6">
        <f>SUM(AA17:AA23)</f>
        <v>21.999999999999996</v>
      </c>
    </row>
    <row r="25" spans="2:2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20.25">
      <c r="B26" s="2"/>
      <c r="C26" s="2"/>
      <c r="D26" s="2"/>
      <c r="E26" s="2"/>
      <c r="F26" s="2"/>
      <c r="G26" s="2"/>
      <c r="H26" s="2"/>
      <c r="I26" s="2"/>
      <c r="J26" s="2"/>
      <c r="K26" s="4" t="s">
        <v>76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3.25">
      <c r="K27" s="4" t="s">
        <v>78</v>
      </c>
    </row>
    <row r="28" spans="1:8" ht="12.75">
      <c r="A28" s="1" t="s">
        <v>55</v>
      </c>
      <c r="B28" s="1" t="s">
        <v>56</v>
      </c>
      <c r="C28" s="1" t="s">
        <v>57</v>
      </c>
      <c r="D28" s="1" t="s">
        <v>58</v>
      </c>
      <c r="E28" s="1" t="s">
        <v>59</v>
      </c>
      <c r="F28" s="1" t="s">
        <v>60</v>
      </c>
      <c r="G28" s="1" t="s">
        <v>61</v>
      </c>
      <c r="H28" s="1" t="s">
        <v>62</v>
      </c>
    </row>
    <row r="29" spans="1:8" ht="12.75">
      <c r="A29" s="1" t="s">
        <v>63</v>
      </c>
      <c r="B29" s="1" t="s">
        <v>46</v>
      </c>
      <c r="C29" s="1" t="s">
        <v>64</v>
      </c>
      <c r="D29" s="1">
        <v>20</v>
      </c>
      <c r="E29" s="1">
        <v>10</v>
      </c>
      <c r="F29" s="1">
        <v>600</v>
      </c>
      <c r="G29" s="1">
        <v>-600</v>
      </c>
      <c r="H29" s="1" t="s">
        <v>65</v>
      </c>
    </row>
    <row r="30" spans="1:8" ht="12.75">
      <c r="A30" s="1" t="s">
        <v>63</v>
      </c>
      <c r="B30" s="1" t="s">
        <v>48</v>
      </c>
      <c r="C30" s="1" t="s">
        <v>64</v>
      </c>
      <c r="D30" s="1">
        <v>20</v>
      </c>
      <c r="E30" s="1">
        <v>10</v>
      </c>
      <c r="F30" s="1">
        <v>600</v>
      </c>
      <c r="G30" s="1">
        <v>-600</v>
      </c>
      <c r="H30" s="1" t="s">
        <v>66</v>
      </c>
    </row>
    <row r="31" spans="1:8" ht="12.75">
      <c r="A31" s="1" t="s">
        <v>63</v>
      </c>
      <c r="B31" s="1" t="s">
        <v>27</v>
      </c>
      <c r="C31" s="1" t="s">
        <v>64</v>
      </c>
      <c r="D31" s="1">
        <v>20</v>
      </c>
      <c r="E31" s="1">
        <v>10</v>
      </c>
      <c r="F31" s="1">
        <v>600</v>
      </c>
      <c r="G31" s="1">
        <v>-700</v>
      </c>
      <c r="H31" s="1" t="s">
        <v>67</v>
      </c>
    </row>
    <row r="32" spans="1:8" ht="12.75">
      <c r="A32" s="1" t="s">
        <v>63</v>
      </c>
      <c r="B32" s="1" t="s">
        <v>49</v>
      </c>
      <c r="C32" s="1" t="s">
        <v>64</v>
      </c>
      <c r="D32" s="1">
        <v>20</v>
      </c>
      <c r="E32" s="1">
        <v>10</v>
      </c>
      <c r="F32" s="1">
        <v>600</v>
      </c>
      <c r="G32" s="1">
        <v>-600</v>
      </c>
      <c r="H32" s="1" t="s">
        <v>66</v>
      </c>
    </row>
    <row r="33" spans="1:8" ht="12.75">
      <c r="A33" s="1" t="s">
        <v>63</v>
      </c>
      <c r="B33" s="1" t="s">
        <v>50</v>
      </c>
      <c r="C33" s="1" t="s">
        <v>64</v>
      </c>
      <c r="D33" s="1">
        <v>20</v>
      </c>
      <c r="E33" s="1">
        <v>10</v>
      </c>
      <c r="F33" s="1">
        <v>600</v>
      </c>
      <c r="G33" s="1">
        <v>-600</v>
      </c>
      <c r="H33" s="1" t="s">
        <v>68</v>
      </c>
    </row>
    <row r="34" spans="1:8" ht="12.75">
      <c r="A34" s="1" t="s">
        <v>69</v>
      </c>
      <c r="B34" s="1" t="s">
        <v>47</v>
      </c>
      <c r="C34" s="1" t="s">
        <v>64</v>
      </c>
      <c r="D34" s="1">
        <v>20</v>
      </c>
      <c r="E34" s="1">
        <v>10</v>
      </c>
      <c r="F34" s="1">
        <v>600</v>
      </c>
      <c r="G34" s="1">
        <v>-600</v>
      </c>
      <c r="H34" s="1" t="s">
        <v>70</v>
      </c>
    </row>
    <row r="35" spans="1:8" ht="12.75">
      <c r="A35" s="1" t="s">
        <v>69</v>
      </c>
      <c r="B35" s="1" t="s">
        <v>51</v>
      </c>
      <c r="C35" s="1" t="s">
        <v>64</v>
      </c>
      <c r="D35" s="1">
        <v>20</v>
      </c>
      <c r="E35" s="1">
        <v>10</v>
      </c>
      <c r="F35" s="1">
        <v>600</v>
      </c>
      <c r="G35" s="1">
        <v>-600</v>
      </c>
      <c r="H35" s="1" t="s">
        <v>66</v>
      </c>
    </row>
    <row r="36" spans="1:8" ht="12.75">
      <c r="A36" s="1" t="s">
        <v>69</v>
      </c>
      <c r="B36" s="1" t="s">
        <v>52</v>
      </c>
      <c r="C36" s="1" t="s">
        <v>64</v>
      </c>
      <c r="D36" s="1">
        <v>20</v>
      </c>
      <c r="E36" s="1">
        <v>10</v>
      </c>
      <c r="F36" s="1">
        <v>600</v>
      </c>
      <c r="G36" s="1">
        <v>-600</v>
      </c>
      <c r="H36" s="1" t="s">
        <v>71</v>
      </c>
    </row>
    <row r="37" spans="1:8" ht="12.75">
      <c r="A37" s="1" t="s">
        <v>72</v>
      </c>
      <c r="B37" s="1" t="s">
        <v>53</v>
      </c>
      <c r="C37" s="1" t="s">
        <v>64</v>
      </c>
      <c r="D37" s="1">
        <v>20</v>
      </c>
      <c r="E37" s="1">
        <v>10</v>
      </c>
      <c r="F37" s="1">
        <v>500</v>
      </c>
      <c r="G37" s="1">
        <v>-500</v>
      </c>
      <c r="H37" s="1" t="s">
        <v>73</v>
      </c>
    </row>
    <row r="38" spans="1:8" ht="12.75">
      <c r="A38" s="1" t="s">
        <v>72</v>
      </c>
      <c r="B38" s="1" t="s">
        <v>54</v>
      </c>
      <c r="C38" s="1" t="s">
        <v>64</v>
      </c>
      <c r="D38" s="1">
        <v>20</v>
      </c>
      <c r="E38" s="1">
        <v>10</v>
      </c>
      <c r="F38" s="1">
        <v>500</v>
      </c>
      <c r="G38" s="1">
        <v>-500</v>
      </c>
      <c r="H38" s="1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2006-12-15T21:39:59Z</dcterms:created>
  <dcterms:modified xsi:type="dcterms:W3CDTF">2006-12-16T00:29:33Z</dcterms:modified>
  <cp:category/>
  <cp:version/>
  <cp:contentType/>
  <cp:contentStatus/>
</cp:coreProperties>
</file>