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095" windowWidth="14685" windowHeight="10605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<sst xmlns="http://schemas.openxmlformats.org/spreadsheetml/2006/main" count="132" uniqueCount="78">
  <si>
    <t>offretite60767</t>
  </si>
  <si>
    <t>#76</t>
  </si>
  <si>
    <t>#77</t>
  </si>
  <si>
    <t>#78</t>
  </si>
  <si>
    <t>#79</t>
  </si>
  <si>
    <t>#80</t>
  </si>
  <si>
    <t>#81</t>
  </si>
  <si>
    <t>#82</t>
  </si>
  <si>
    <t>#83</t>
  </si>
  <si>
    <t>#84</t>
  </si>
  <si>
    <t>#85</t>
  </si>
  <si>
    <t>#86</t>
  </si>
  <si>
    <t>#87</t>
  </si>
  <si>
    <t>#88</t>
  </si>
  <si>
    <t>#89</t>
  </si>
  <si>
    <t>#90</t>
  </si>
  <si>
    <t>Ox</t>
  </si>
  <si>
    <t>Wt</t>
  </si>
  <si>
    <t>Percents</t>
  </si>
  <si>
    <t>Average</t>
  </si>
  <si>
    <t>Standard</t>
  </si>
  <si>
    <t>Dev</t>
  </si>
  <si>
    <t>F</t>
  </si>
  <si>
    <t>Na2O</t>
  </si>
  <si>
    <t>K2O</t>
  </si>
  <si>
    <t>SiO2</t>
  </si>
  <si>
    <t>MgO</t>
  </si>
  <si>
    <t>Al2O3</t>
  </si>
  <si>
    <t>CaO</t>
  </si>
  <si>
    <t>MnO</t>
  </si>
  <si>
    <t>FeO</t>
  </si>
  <si>
    <t>TiO2</t>
  </si>
  <si>
    <t>Totals</t>
  </si>
  <si>
    <t>Cation</t>
  </si>
  <si>
    <t>Numbers</t>
  </si>
  <si>
    <t>Normalized</t>
  </si>
  <si>
    <t>to</t>
  </si>
  <si>
    <t>O</t>
  </si>
  <si>
    <t>Avg</t>
  </si>
  <si>
    <t>#</t>
  </si>
  <si>
    <t>Norm</t>
  </si>
  <si>
    <t>Na</t>
  </si>
  <si>
    <t>K</t>
  </si>
  <si>
    <t>Si</t>
  </si>
  <si>
    <t>Mg</t>
  </si>
  <si>
    <t>Al</t>
  </si>
  <si>
    <t>Ca</t>
  </si>
  <si>
    <t>Mn</t>
  </si>
  <si>
    <t>Fe</t>
  </si>
  <si>
    <t>Ti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</si>
  <si>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</si>
  <si>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</si>
  <si>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</si>
  <si>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</si>
  <si>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</si>
  <si>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</si>
  <si>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</si>
  <si>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</si>
  <si>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</si>
  <si>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</si>
  <si>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albite-Cr</t>
  </si>
  <si>
    <t>diopside</t>
  </si>
  <si>
    <t>MgF2</t>
  </si>
  <si>
    <t>anor-hk</t>
  </si>
  <si>
    <t>PET</t>
  </si>
  <si>
    <t>kspar-OR1</t>
  </si>
  <si>
    <t>rhod-791</t>
  </si>
  <si>
    <t>LIF</t>
  </si>
  <si>
    <t>fayalite</t>
  </si>
  <si>
    <t>rutile1</t>
  </si>
  <si>
    <t>Si Al Mg &lt;Fe Ca K</t>
  </si>
  <si>
    <t>Si1</t>
  </si>
  <si>
    <t>Al1</t>
  </si>
  <si>
    <t>Ca2</t>
  </si>
  <si>
    <t>A</t>
  </si>
  <si>
    <t>renormalizing for Si+Al=18</t>
  </si>
  <si>
    <r>
      <t>(K</t>
    </r>
    <r>
      <rPr>
        <vertAlign val="subscript"/>
        <sz val="14"/>
        <rFont val="Times New Roman"/>
        <family val="1"/>
      </rPr>
      <t>0.96</t>
    </r>
    <r>
      <rPr>
        <sz val="14"/>
        <rFont val="Courier New"/>
        <family val="3"/>
      </rPr>
      <t>□</t>
    </r>
    <r>
      <rPr>
        <vertAlign val="subscript"/>
        <sz val="14"/>
        <rFont val="Times New Roman"/>
        <family val="1"/>
      </rPr>
      <t>0.04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Σ=1</t>
    </r>
    <r>
      <rPr>
        <sz val="14"/>
        <rFont val="Times New Roman"/>
        <family val="1"/>
      </rPr>
      <t>Ca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(Mg</t>
    </r>
    <r>
      <rPr>
        <vertAlign val="subscript"/>
        <sz val="14"/>
        <rFont val="Times New Roman"/>
        <family val="1"/>
      </rPr>
      <t>0.95</t>
    </r>
    <r>
      <rPr>
        <sz val="14"/>
        <rFont val="Times New Roman"/>
        <family val="1"/>
      </rPr>
      <t>Fe</t>
    </r>
    <r>
      <rPr>
        <vertAlign val="superscript"/>
        <sz val="14"/>
        <rFont val="Times New Roman"/>
        <family val="1"/>
      </rPr>
      <t>2+</t>
    </r>
    <r>
      <rPr>
        <vertAlign val="subscript"/>
        <sz val="14"/>
        <rFont val="Times New Roman"/>
        <family val="1"/>
      </rPr>
      <t>0.05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Σ=1</t>
    </r>
    <r>
      <rPr>
        <sz val="14"/>
        <rFont val="Times New Roman"/>
        <family val="1"/>
      </rPr>
      <t>Si</t>
    </r>
    <r>
      <rPr>
        <vertAlign val="subscript"/>
        <sz val="14"/>
        <rFont val="Times New Roman"/>
        <family val="1"/>
      </rPr>
      <t>13.04</t>
    </r>
    <r>
      <rPr>
        <sz val="14"/>
        <rFont val="Times New Roman"/>
        <family val="1"/>
      </rPr>
      <t>Al</t>
    </r>
    <r>
      <rPr>
        <vertAlign val="subscript"/>
        <sz val="14"/>
        <rFont val="Times New Roman"/>
        <family val="1"/>
      </rPr>
      <t>4.96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36</t>
    </r>
    <r>
      <rPr>
        <sz val="14"/>
        <rFont val="Times New Roman"/>
        <family val="1"/>
      </rPr>
      <t>·15H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O</t>
    </r>
  </si>
  <si>
    <r>
      <t>KCaMg</t>
    </r>
    <r>
      <rPr>
        <sz val="14"/>
        <rFont val="Times New Roman"/>
        <family val="1"/>
      </rPr>
      <t>(Si,Al)</t>
    </r>
    <r>
      <rPr>
        <vertAlign val="subscript"/>
        <sz val="14"/>
        <rFont val="Times New Roman"/>
        <family val="1"/>
      </rPr>
      <t>18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36</t>
    </r>
    <r>
      <rPr>
        <sz val="14"/>
        <rFont val="Times New Roman"/>
        <family val="1"/>
      </rPr>
      <t>·15H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O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</si>
</sst>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0"/>
    <numFmt numFmtId="170" formatCode="0.000"/>
  </numFmts>
  <fonts count="11">
    <font>
      <sz val="10"/>
      <name val="Courier New"/>
      <family val="0"/>
    </font>
    <font>
      <sz val="10"/>
      <name val="Times New Roman"/>
      <family val="1"/>
    </font>
    <font>
      <sz val="10"/>
      <color indexed="1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8"/>
      <name val="Courier New"/>
      <family val="0"/>
    </font>
    <font>
      <u val="single"/>
      <sz val="10"/>
      <color indexed="12"/>
      <name val="Courier New"/>
      <family val="0"/>
    </font>
    <font>
      <u val="single"/>
      <sz val="10"/>
      <color indexed="36"/>
      <name val="Courier New"/>
      <family val="0"/>
    </font>
    <font>
      <vertAlign val="subscript"/>
      <sz val="14"/>
      <name val="Times New Roman"/>
      <family val="1"/>
    </font>
    <font>
      <sz val="14"/>
      <name val="Courier New"/>
      <family val="3"/>
    </font>
    <font>
      <vertAlign val="superscript"/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2" borderId="1" xfId="0" applyFont="1" applyFill="1" applyBorder="1" applyAlignment="1">
      <alignment/>
    </xf>
    <xf numFmtId="0" fontId="3" fillId="0" borderId="0" xfId="0" applyFont="1" applyAlignment="1">
      <alignment/>
    </xf>
    <xf numFmtId="2" fontId="4" fillId="0" borderId="0" xfId="0" applyNumberFormat="1" applyFont="1" applyAlignment="1">
      <alignment/>
    </xf>
    <xf numFmtId="2" fontId="1" fillId="3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2" fontId="4" fillId="3" borderId="0" xfId="0" applyNumberFormat="1" applyFont="1" applyFill="1" applyAlignment="1">
      <alignment/>
    </xf>
    <xf numFmtId="2" fontId="3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1"/>
  <sheetViews>
    <sheetView tabSelected="1" workbookViewId="0" topLeftCell="A4">
      <selection activeCell="H28" sqref="H28"/>
    </sheetView>
  </sheetViews>
  <sheetFormatPr defaultColWidth="9.00390625" defaultRowHeight="13.5"/>
  <cols>
    <col min="1" max="16384" width="5.25390625" style="1" customWidth="1"/>
  </cols>
  <sheetData>
    <row r="1" spans="2:16" ht="12.75"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1" t="s">
        <v>0</v>
      </c>
      <c r="L1" s="1" t="s">
        <v>0</v>
      </c>
      <c r="M1" s="1" t="s">
        <v>0</v>
      </c>
      <c r="N1" s="1" t="s">
        <v>0</v>
      </c>
      <c r="O1" s="1" t="s">
        <v>0</v>
      </c>
      <c r="P1" s="1" t="s">
        <v>0</v>
      </c>
    </row>
    <row r="2" spans="2:21" ht="12.75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U2" s="3" t="s">
        <v>70</v>
      </c>
    </row>
    <row r="3" spans="1:6" ht="12.75">
      <c r="A3" s="1" t="s">
        <v>16</v>
      </c>
      <c r="B3" s="1" t="s">
        <v>17</v>
      </c>
      <c r="C3" s="1" t="s">
        <v>18</v>
      </c>
      <c r="D3" s="1" t="s">
        <v>19</v>
      </c>
      <c r="E3" s="1" t="s">
        <v>20</v>
      </c>
      <c r="F3" s="1" t="s">
        <v>21</v>
      </c>
    </row>
    <row r="4" spans="1:22" ht="12.75">
      <c r="A4" s="1" t="s">
        <v>22</v>
      </c>
      <c r="B4" s="2">
        <v>0</v>
      </c>
      <c r="C4" s="2">
        <v>0.1</v>
      </c>
      <c r="D4" s="2">
        <v>0</v>
      </c>
      <c r="E4" s="2">
        <v>0</v>
      </c>
      <c r="F4" s="2">
        <v>0</v>
      </c>
      <c r="G4" s="2">
        <v>0.02</v>
      </c>
      <c r="H4" s="2">
        <v>0</v>
      </c>
      <c r="I4" s="2">
        <v>0</v>
      </c>
      <c r="J4" s="2">
        <v>0.06</v>
      </c>
      <c r="K4" s="2">
        <v>0</v>
      </c>
      <c r="L4" s="2">
        <v>0</v>
      </c>
      <c r="M4" s="2">
        <v>0.01</v>
      </c>
      <c r="N4" s="2">
        <v>0</v>
      </c>
      <c r="O4" s="2">
        <v>0.03</v>
      </c>
      <c r="P4" s="2">
        <v>0</v>
      </c>
      <c r="Q4" s="2"/>
      <c r="R4" s="2">
        <v>0.01</v>
      </c>
      <c r="S4" s="2">
        <v>0.03</v>
      </c>
      <c r="T4" s="2"/>
      <c r="U4" s="2"/>
      <c r="V4" s="2"/>
    </row>
    <row r="5" spans="1:22" ht="12.75">
      <c r="A5" s="1" t="s">
        <v>23</v>
      </c>
      <c r="B5" s="2">
        <v>0</v>
      </c>
      <c r="C5" s="2">
        <v>0.03</v>
      </c>
      <c r="D5" s="2">
        <v>0</v>
      </c>
      <c r="E5" s="2">
        <v>0.01</v>
      </c>
      <c r="F5" s="2">
        <v>0.04</v>
      </c>
      <c r="G5" s="2">
        <v>0.06</v>
      </c>
      <c r="H5" s="2">
        <v>0</v>
      </c>
      <c r="I5" s="2">
        <v>0.04</v>
      </c>
      <c r="J5" s="2">
        <v>0.03</v>
      </c>
      <c r="K5" s="2">
        <v>0</v>
      </c>
      <c r="L5" s="2">
        <v>0.02</v>
      </c>
      <c r="M5" s="2">
        <v>0.02</v>
      </c>
      <c r="N5" s="2">
        <v>0.03</v>
      </c>
      <c r="O5" s="2">
        <v>0.04</v>
      </c>
      <c r="P5" s="2">
        <v>0.03</v>
      </c>
      <c r="Q5" s="2"/>
      <c r="R5" s="2">
        <v>0.02</v>
      </c>
      <c r="S5" s="2">
        <v>0.02</v>
      </c>
      <c r="T5" s="2"/>
      <c r="U5" s="2"/>
      <c r="V5" s="2"/>
    </row>
    <row r="6" spans="1:22" ht="12.75">
      <c r="A6" s="1" t="s">
        <v>24</v>
      </c>
      <c r="B6" s="2">
        <v>3.11</v>
      </c>
      <c r="C6" s="2">
        <v>3.05</v>
      </c>
      <c r="D6" s="2">
        <v>3.04</v>
      </c>
      <c r="E6" s="2">
        <v>3.09</v>
      </c>
      <c r="F6" s="2">
        <v>3.11</v>
      </c>
      <c r="G6" s="2">
        <v>3.06</v>
      </c>
      <c r="H6" s="2">
        <v>3.02</v>
      </c>
      <c r="I6" s="2">
        <v>2.98</v>
      </c>
      <c r="J6" s="2">
        <v>3.02</v>
      </c>
      <c r="K6" s="2">
        <v>2.9</v>
      </c>
      <c r="L6" s="2">
        <v>3.09</v>
      </c>
      <c r="M6" s="2">
        <v>3.08</v>
      </c>
      <c r="N6" s="2">
        <v>3.01</v>
      </c>
      <c r="O6" s="2">
        <v>2.98</v>
      </c>
      <c r="P6" s="2">
        <v>2.97</v>
      </c>
      <c r="Q6" s="2"/>
      <c r="R6" s="2">
        <v>3.03</v>
      </c>
      <c r="S6" s="2">
        <v>0.06</v>
      </c>
      <c r="T6" s="2"/>
      <c r="U6" s="2"/>
      <c r="V6" s="2"/>
    </row>
    <row r="7" spans="1:22" ht="12.75">
      <c r="A7" s="1" t="s">
        <v>25</v>
      </c>
      <c r="B7" s="2">
        <v>55.89</v>
      </c>
      <c r="C7" s="2">
        <v>55.31</v>
      </c>
      <c r="D7" s="2">
        <v>55.32</v>
      </c>
      <c r="E7" s="2">
        <v>55.41</v>
      </c>
      <c r="F7" s="2">
        <v>55.91</v>
      </c>
      <c r="G7" s="2">
        <v>55.29</v>
      </c>
      <c r="H7" s="2">
        <v>55.57</v>
      </c>
      <c r="I7" s="2">
        <v>57.06</v>
      </c>
      <c r="J7" s="2">
        <v>55.42</v>
      </c>
      <c r="K7" s="2">
        <v>55.31</v>
      </c>
      <c r="L7" s="2">
        <v>56.34</v>
      </c>
      <c r="M7" s="2">
        <v>54.92</v>
      </c>
      <c r="N7" s="2">
        <v>55.34</v>
      </c>
      <c r="O7" s="2">
        <v>56.05</v>
      </c>
      <c r="P7" s="2">
        <v>57.04</v>
      </c>
      <c r="Q7" s="2"/>
      <c r="R7" s="2">
        <v>55.75</v>
      </c>
      <c r="S7" s="2">
        <v>0.62</v>
      </c>
      <c r="T7" s="2"/>
      <c r="U7" s="2"/>
      <c r="V7" s="2"/>
    </row>
    <row r="8" spans="1:22" ht="12.75">
      <c r="A8" s="1" t="s">
        <v>26</v>
      </c>
      <c r="B8" s="2">
        <v>2.47</v>
      </c>
      <c r="C8" s="2">
        <v>2.52</v>
      </c>
      <c r="D8" s="2">
        <v>2.45</v>
      </c>
      <c r="E8" s="2">
        <v>2.48</v>
      </c>
      <c r="F8" s="2">
        <v>2.42</v>
      </c>
      <c r="G8" s="2">
        <v>2.47</v>
      </c>
      <c r="H8" s="2">
        <v>2.42</v>
      </c>
      <c r="I8" s="2">
        <v>2.36</v>
      </c>
      <c r="J8" s="2">
        <v>2.47</v>
      </c>
      <c r="K8" s="2">
        <v>2.49</v>
      </c>
      <c r="L8" s="2">
        <v>2.43</v>
      </c>
      <c r="M8" s="2">
        <v>2.46</v>
      </c>
      <c r="N8" s="2">
        <v>2.37</v>
      </c>
      <c r="O8" s="2">
        <v>2.46</v>
      </c>
      <c r="P8" s="2">
        <v>2.49</v>
      </c>
      <c r="Q8" s="2"/>
      <c r="R8" s="2">
        <v>2.45</v>
      </c>
      <c r="S8" s="2">
        <v>0.04</v>
      </c>
      <c r="T8" s="2"/>
      <c r="U8" s="2"/>
      <c r="V8" s="2"/>
    </row>
    <row r="9" spans="1:22" ht="12.75">
      <c r="A9" s="1" t="s">
        <v>27</v>
      </c>
      <c r="B9" s="2">
        <v>18.01</v>
      </c>
      <c r="C9" s="2">
        <v>17.9</v>
      </c>
      <c r="D9" s="2">
        <v>17.92</v>
      </c>
      <c r="E9" s="2">
        <v>18.14</v>
      </c>
      <c r="F9" s="2">
        <v>17.86</v>
      </c>
      <c r="G9" s="2">
        <v>17.93</v>
      </c>
      <c r="H9" s="2">
        <v>17.99</v>
      </c>
      <c r="I9" s="2">
        <v>17.83</v>
      </c>
      <c r="J9" s="2">
        <v>17.97</v>
      </c>
      <c r="K9" s="2">
        <v>18.04</v>
      </c>
      <c r="L9" s="2">
        <v>17.99</v>
      </c>
      <c r="M9" s="2">
        <v>18</v>
      </c>
      <c r="N9" s="2">
        <v>17.84</v>
      </c>
      <c r="O9" s="2">
        <v>18.26</v>
      </c>
      <c r="P9" s="2">
        <v>18.13</v>
      </c>
      <c r="Q9" s="2"/>
      <c r="R9" s="2">
        <v>17.99</v>
      </c>
      <c r="S9" s="2">
        <v>0.11</v>
      </c>
      <c r="T9" s="2"/>
      <c r="U9" s="2"/>
      <c r="V9" s="2"/>
    </row>
    <row r="10" spans="1:22" ht="12.75">
      <c r="A10" s="1" t="s">
        <v>28</v>
      </c>
      <c r="B10" s="2">
        <v>3.92</v>
      </c>
      <c r="C10" s="2">
        <v>3.99</v>
      </c>
      <c r="D10" s="2">
        <v>3.98</v>
      </c>
      <c r="E10" s="2">
        <v>3.91</v>
      </c>
      <c r="F10" s="2">
        <v>3.98</v>
      </c>
      <c r="G10" s="2">
        <v>4.06</v>
      </c>
      <c r="H10" s="2">
        <v>3.99</v>
      </c>
      <c r="I10" s="2">
        <v>4.02</v>
      </c>
      <c r="J10" s="2">
        <v>3.99</v>
      </c>
      <c r="K10" s="2">
        <v>3.88</v>
      </c>
      <c r="L10" s="2">
        <v>3.98</v>
      </c>
      <c r="M10" s="2">
        <v>3.95</v>
      </c>
      <c r="N10" s="2">
        <v>4.03</v>
      </c>
      <c r="O10" s="2">
        <v>3.87</v>
      </c>
      <c r="P10" s="2">
        <v>3.96</v>
      </c>
      <c r="Q10" s="2"/>
      <c r="R10" s="2">
        <v>3.97</v>
      </c>
      <c r="S10" s="2">
        <v>0.05</v>
      </c>
      <c r="T10" s="2"/>
      <c r="U10" s="2"/>
      <c r="V10" s="2"/>
    </row>
    <row r="11" spans="1:22" ht="12.75">
      <c r="A11" s="1" t="s">
        <v>29</v>
      </c>
      <c r="B11" s="2">
        <v>0.02</v>
      </c>
      <c r="C11" s="2">
        <v>0</v>
      </c>
      <c r="D11" s="2">
        <v>0</v>
      </c>
      <c r="E11" s="2">
        <v>0.03</v>
      </c>
      <c r="F11" s="2">
        <v>0</v>
      </c>
      <c r="G11" s="2">
        <v>0.01</v>
      </c>
      <c r="H11" s="2">
        <v>0.01</v>
      </c>
      <c r="I11" s="2">
        <v>0</v>
      </c>
      <c r="J11" s="2">
        <v>0</v>
      </c>
      <c r="K11" s="2">
        <v>0</v>
      </c>
      <c r="L11" s="2">
        <v>0.03</v>
      </c>
      <c r="M11" s="2">
        <v>0.03</v>
      </c>
      <c r="N11" s="2">
        <v>0</v>
      </c>
      <c r="O11" s="2">
        <v>0.01</v>
      </c>
      <c r="P11" s="2">
        <v>0</v>
      </c>
      <c r="Q11" s="2"/>
      <c r="R11" s="2">
        <v>0.01</v>
      </c>
      <c r="S11" s="2">
        <v>0.01</v>
      </c>
      <c r="T11" s="2"/>
      <c r="U11" s="2"/>
      <c r="V11" s="2"/>
    </row>
    <row r="12" spans="1:22" ht="12.75">
      <c r="A12" s="1" t="s">
        <v>30</v>
      </c>
      <c r="B12" s="2">
        <v>0.17</v>
      </c>
      <c r="C12" s="2">
        <v>0.24</v>
      </c>
      <c r="D12" s="2">
        <v>0.17</v>
      </c>
      <c r="E12" s="2">
        <v>0.2</v>
      </c>
      <c r="F12" s="2">
        <v>0.19</v>
      </c>
      <c r="G12" s="2">
        <v>0.22</v>
      </c>
      <c r="H12" s="2">
        <v>0.22</v>
      </c>
      <c r="I12" s="2">
        <v>0.27</v>
      </c>
      <c r="J12" s="2">
        <v>0.16</v>
      </c>
      <c r="K12" s="2">
        <v>0.23</v>
      </c>
      <c r="L12" s="2">
        <v>0.19</v>
      </c>
      <c r="M12" s="2">
        <v>0.21</v>
      </c>
      <c r="N12" s="2">
        <v>0.25</v>
      </c>
      <c r="O12" s="2">
        <v>0.17</v>
      </c>
      <c r="P12" s="2">
        <v>0.23</v>
      </c>
      <c r="Q12" s="2"/>
      <c r="R12" s="2">
        <v>0.21</v>
      </c>
      <c r="S12" s="2">
        <v>0.03</v>
      </c>
      <c r="T12" s="2"/>
      <c r="U12" s="2"/>
      <c r="V12" s="2"/>
    </row>
    <row r="13" spans="1:22" ht="12.75">
      <c r="A13" s="1" t="s">
        <v>31</v>
      </c>
      <c r="B13" s="2">
        <v>0</v>
      </c>
      <c r="C13" s="2">
        <v>0.01</v>
      </c>
      <c r="D13" s="2">
        <v>0</v>
      </c>
      <c r="E13" s="2">
        <v>0.06</v>
      </c>
      <c r="F13" s="2">
        <v>0.01</v>
      </c>
      <c r="G13" s="2">
        <v>0</v>
      </c>
      <c r="H13" s="2">
        <v>0.07</v>
      </c>
      <c r="I13" s="2">
        <v>0</v>
      </c>
      <c r="J13" s="2">
        <v>0.09</v>
      </c>
      <c r="K13" s="2">
        <v>0.08</v>
      </c>
      <c r="L13" s="2">
        <v>0.03</v>
      </c>
      <c r="M13" s="2">
        <v>0</v>
      </c>
      <c r="N13" s="2">
        <v>0</v>
      </c>
      <c r="O13" s="2">
        <v>0.02</v>
      </c>
      <c r="P13" s="2">
        <v>0</v>
      </c>
      <c r="Q13" s="2"/>
      <c r="R13" s="2">
        <v>0.02</v>
      </c>
      <c r="S13" s="2">
        <v>0.03</v>
      </c>
      <c r="T13" s="2"/>
      <c r="U13" s="2"/>
      <c r="V13" s="2"/>
    </row>
    <row r="14" spans="1:22" ht="12.75">
      <c r="A14" s="1" t="s">
        <v>32</v>
      </c>
      <c r="B14" s="2">
        <v>83.6</v>
      </c>
      <c r="C14" s="2">
        <v>83.16</v>
      </c>
      <c r="D14" s="2">
        <v>82.88</v>
      </c>
      <c r="E14" s="2">
        <v>83.34</v>
      </c>
      <c r="F14" s="2">
        <v>83.53</v>
      </c>
      <c r="G14" s="2">
        <v>83.13</v>
      </c>
      <c r="H14" s="2">
        <v>83.28</v>
      </c>
      <c r="I14" s="2">
        <v>84.56</v>
      </c>
      <c r="J14" s="2">
        <v>83.21</v>
      </c>
      <c r="K14" s="2">
        <v>82.92</v>
      </c>
      <c r="L14" s="2">
        <v>84.11</v>
      </c>
      <c r="M14" s="2">
        <v>82.68</v>
      </c>
      <c r="N14" s="2">
        <v>82.87</v>
      </c>
      <c r="O14" s="2">
        <v>83.88</v>
      </c>
      <c r="P14" s="2">
        <v>84.85</v>
      </c>
      <c r="Q14" s="2"/>
      <c r="R14" s="2">
        <v>83.47</v>
      </c>
      <c r="S14" s="2">
        <v>0.61</v>
      </c>
      <c r="T14" s="2"/>
      <c r="U14" s="2"/>
      <c r="V14" s="2"/>
    </row>
    <row r="15" spans="2:22" ht="12.7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</row>
    <row r="16" spans="1:30" ht="12.75">
      <c r="A16" s="1" t="s">
        <v>33</v>
      </c>
      <c r="B16" s="2" t="s">
        <v>34</v>
      </c>
      <c r="C16" s="2" t="s">
        <v>35</v>
      </c>
      <c r="D16" s="2" t="s">
        <v>36</v>
      </c>
      <c r="E16" s="2">
        <v>36</v>
      </c>
      <c r="F16" s="2" t="s">
        <v>37</v>
      </c>
      <c r="G16" s="2" t="s">
        <v>38</v>
      </c>
      <c r="H16" s="2" t="s">
        <v>33</v>
      </c>
      <c r="I16" s="2" t="s">
        <v>39</v>
      </c>
      <c r="J16" s="2" t="s">
        <v>20</v>
      </c>
      <c r="K16" s="2" t="s">
        <v>21</v>
      </c>
      <c r="L16" s="2" t="s">
        <v>40</v>
      </c>
      <c r="M16" s="2" t="s">
        <v>33</v>
      </c>
      <c r="N16" s="2" t="s">
        <v>39</v>
      </c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</row>
    <row r="17" spans="1:30" ht="12.75">
      <c r="A17" s="1" t="s">
        <v>43</v>
      </c>
      <c r="B17" s="2">
        <v>13.093</v>
      </c>
      <c r="C17" s="2">
        <v>13.079</v>
      </c>
      <c r="D17" s="2">
        <v>13.074</v>
      </c>
      <c r="E17" s="2">
        <v>13.034</v>
      </c>
      <c r="F17" s="2">
        <v>13.114</v>
      </c>
      <c r="G17" s="2">
        <v>13.055</v>
      </c>
      <c r="H17" s="2">
        <v>13.072</v>
      </c>
      <c r="I17" s="2">
        <v>13.198</v>
      </c>
      <c r="J17" s="2">
        <v>13.071</v>
      </c>
      <c r="K17" s="2">
        <v>13.055</v>
      </c>
      <c r="L17" s="2">
        <v>13.118</v>
      </c>
      <c r="M17" s="2">
        <v>13.032</v>
      </c>
      <c r="N17" s="2">
        <v>13.087</v>
      </c>
      <c r="O17" s="2">
        <v>13.083</v>
      </c>
      <c r="P17" s="2">
        <v>13.146</v>
      </c>
      <c r="Q17" s="2"/>
      <c r="R17" s="2">
        <v>13.088</v>
      </c>
      <c r="S17" s="2">
        <v>0.042</v>
      </c>
      <c r="T17" s="2">
        <f>R17*18/18.07</f>
        <v>13.037299391256225</v>
      </c>
      <c r="U17" s="2"/>
      <c r="V17" s="2"/>
      <c r="W17" s="2"/>
      <c r="X17" s="2"/>
      <c r="Y17" s="2"/>
      <c r="Z17" s="2"/>
      <c r="AA17" s="2"/>
      <c r="AB17" s="5">
        <v>0.72</v>
      </c>
      <c r="AC17" s="2">
        <v>4</v>
      </c>
      <c r="AD17" s="2">
        <f>AB17*18*AC17</f>
        <v>51.839999999999996</v>
      </c>
    </row>
    <row r="18" spans="1:30" ht="12.75">
      <c r="A18" s="1" t="s">
        <v>45</v>
      </c>
      <c r="B18" s="2">
        <v>4.974</v>
      </c>
      <c r="C18" s="2">
        <v>4.99</v>
      </c>
      <c r="D18" s="2">
        <v>4.992</v>
      </c>
      <c r="E18" s="2">
        <v>5.027</v>
      </c>
      <c r="F18" s="2">
        <v>4.938</v>
      </c>
      <c r="G18" s="2">
        <v>4.991</v>
      </c>
      <c r="H18" s="2">
        <v>4.986</v>
      </c>
      <c r="I18" s="2">
        <v>4.86</v>
      </c>
      <c r="J18" s="2">
        <v>4.995</v>
      </c>
      <c r="K18" s="2">
        <v>5.018</v>
      </c>
      <c r="L18" s="2">
        <v>4.937</v>
      </c>
      <c r="M18" s="2">
        <v>5.033</v>
      </c>
      <c r="N18" s="2">
        <v>4.973</v>
      </c>
      <c r="O18" s="2">
        <v>5.023</v>
      </c>
      <c r="P18" s="2">
        <v>4.924</v>
      </c>
      <c r="Q18" s="2"/>
      <c r="R18" s="2">
        <v>4.977</v>
      </c>
      <c r="S18" s="2">
        <v>0.045</v>
      </c>
      <c r="T18" s="2">
        <f>R18*18/18.07</f>
        <v>4.957719977863864</v>
      </c>
      <c r="U18" s="2"/>
      <c r="V18" s="2"/>
      <c r="W18" s="2"/>
      <c r="X18" s="2"/>
      <c r="Y18" s="2"/>
      <c r="Z18" s="2"/>
      <c r="AA18" s="2"/>
      <c r="AB18" s="5">
        <v>0.28</v>
      </c>
      <c r="AC18" s="2">
        <v>3</v>
      </c>
      <c r="AD18" s="2">
        <f>AB18*18*AC18</f>
        <v>15.120000000000003</v>
      </c>
    </row>
    <row r="19" spans="1:30" ht="12.75">
      <c r="A19" s="1" t="s">
        <v>46</v>
      </c>
      <c r="B19" s="2">
        <v>0.985</v>
      </c>
      <c r="C19" s="2">
        <v>1.012</v>
      </c>
      <c r="D19" s="2">
        <v>1.008</v>
      </c>
      <c r="E19" s="2">
        <v>0.986</v>
      </c>
      <c r="F19" s="2">
        <v>1.001</v>
      </c>
      <c r="G19" s="2">
        <v>1.027</v>
      </c>
      <c r="H19" s="2">
        <v>1.006</v>
      </c>
      <c r="I19" s="2">
        <v>0.996</v>
      </c>
      <c r="J19" s="2">
        <v>1.009</v>
      </c>
      <c r="K19" s="2">
        <v>0.98</v>
      </c>
      <c r="L19" s="2">
        <v>0.994</v>
      </c>
      <c r="M19" s="2">
        <v>1.005</v>
      </c>
      <c r="N19" s="2">
        <v>1.021</v>
      </c>
      <c r="O19" s="2">
        <v>0.969</v>
      </c>
      <c r="P19" s="2">
        <v>0.978</v>
      </c>
      <c r="Q19" s="2"/>
      <c r="R19" s="2">
        <v>0.999</v>
      </c>
      <c r="S19" s="2">
        <v>0.016</v>
      </c>
      <c r="T19" s="2">
        <f>R19*18/18.07</f>
        <v>0.9951300498063087</v>
      </c>
      <c r="U19" s="2"/>
      <c r="V19" s="2"/>
      <c r="W19" s="2"/>
      <c r="X19" s="2"/>
      <c r="Y19" s="2"/>
      <c r="Z19" s="2"/>
      <c r="AA19" s="2"/>
      <c r="AB19" s="5">
        <v>0.36</v>
      </c>
      <c r="AC19" s="2">
        <v>2</v>
      </c>
      <c r="AD19" s="2">
        <f>AB19*3*AC19</f>
        <v>2.16</v>
      </c>
    </row>
    <row r="20" spans="1:30" ht="12.75">
      <c r="A20" s="1" t="s">
        <v>42</v>
      </c>
      <c r="B20" s="2">
        <v>0.928</v>
      </c>
      <c r="C20" s="2">
        <v>0.92</v>
      </c>
      <c r="D20" s="2">
        <v>0.917</v>
      </c>
      <c r="E20" s="2">
        <v>0.927</v>
      </c>
      <c r="F20" s="2">
        <v>0.93</v>
      </c>
      <c r="G20" s="2">
        <v>0.922</v>
      </c>
      <c r="H20" s="2">
        <v>0.906</v>
      </c>
      <c r="I20" s="2">
        <v>0.88</v>
      </c>
      <c r="J20" s="2">
        <v>0.908</v>
      </c>
      <c r="K20" s="2">
        <v>0.874</v>
      </c>
      <c r="L20" s="2">
        <v>0.917</v>
      </c>
      <c r="M20" s="2">
        <v>0.933</v>
      </c>
      <c r="N20" s="2">
        <v>0.907</v>
      </c>
      <c r="O20" s="2">
        <v>0.889</v>
      </c>
      <c r="P20" s="2">
        <v>0.873</v>
      </c>
      <c r="Q20" s="2"/>
      <c r="R20" s="2">
        <v>0.909</v>
      </c>
      <c r="S20" s="2">
        <v>0.02</v>
      </c>
      <c r="T20" s="2">
        <f>R20*18/18.07</f>
        <v>0.9054786939679027</v>
      </c>
      <c r="U20" s="2"/>
      <c r="V20" s="2"/>
      <c r="W20" s="2"/>
      <c r="X20" s="2"/>
      <c r="Y20" s="2"/>
      <c r="Z20" s="2"/>
      <c r="AA20" s="2"/>
      <c r="AB20" s="5">
        <v>0.32</v>
      </c>
      <c r="AC20" s="2">
        <v>1</v>
      </c>
      <c r="AD20" s="2">
        <f>AB20*3*AC20</f>
        <v>0.96</v>
      </c>
    </row>
    <row r="21" spans="1:30" ht="12.75">
      <c r="A21" s="1" t="s">
        <v>44</v>
      </c>
      <c r="B21" s="2">
        <v>0.863</v>
      </c>
      <c r="C21" s="2">
        <v>0.889</v>
      </c>
      <c r="D21" s="2">
        <v>0.862</v>
      </c>
      <c r="E21" s="2">
        <v>0.868</v>
      </c>
      <c r="F21" s="2">
        <v>0.847</v>
      </c>
      <c r="G21" s="2">
        <v>0.869</v>
      </c>
      <c r="H21" s="2">
        <v>0.848</v>
      </c>
      <c r="I21" s="2">
        <v>0.815</v>
      </c>
      <c r="J21" s="2">
        <v>0.867</v>
      </c>
      <c r="K21" s="2">
        <v>0.875</v>
      </c>
      <c r="L21" s="2">
        <v>0.844</v>
      </c>
      <c r="M21" s="2">
        <v>0.869</v>
      </c>
      <c r="N21" s="2">
        <v>0.836</v>
      </c>
      <c r="O21" s="2">
        <v>0.856</v>
      </c>
      <c r="P21" s="2">
        <v>0.854</v>
      </c>
      <c r="Q21" s="2"/>
      <c r="R21" s="2">
        <v>0.858</v>
      </c>
      <c r="S21" s="2">
        <v>0.017</v>
      </c>
      <c r="T21" s="2">
        <f>R21*18/18.07</f>
        <v>0.8546762589928056</v>
      </c>
      <c r="U21" s="2"/>
      <c r="V21" s="2"/>
      <c r="W21" s="2"/>
      <c r="X21" s="2"/>
      <c r="Y21" s="2"/>
      <c r="Z21" s="2"/>
      <c r="AA21" s="2"/>
      <c r="AB21" s="5">
        <v>0.31</v>
      </c>
      <c r="AC21" s="2">
        <v>2</v>
      </c>
      <c r="AD21" s="2">
        <f>AB21*3*AC21</f>
        <v>1.8599999999999999</v>
      </c>
    </row>
    <row r="22" spans="1:30" ht="12.75">
      <c r="A22" s="1" t="s">
        <v>48</v>
      </c>
      <c r="B22" s="2">
        <v>0.034</v>
      </c>
      <c r="C22" s="2">
        <v>0.048</v>
      </c>
      <c r="D22" s="2">
        <v>0.034</v>
      </c>
      <c r="E22" s="2">
        <v>0.04</v>
      </c>
      <c r="F22" s="2">
        <v>0.038</v>
      </c>
      <c r="G22" s="2">
        <v>0.043</v>
      </c>
      <c r="H22" s="2">
        <v>0.043</v>
      </c>
      <c r="I22" s="2">
        <v>0.052</v>
      </c>
      <c r="J22" s="2">
        <v>0.032</v>
      </c>
      <c r="K22" s="2">
        <v>0.044</v>
      </c>
      <c r="L22" s="2">
        <v>0.037</v>
      </c>
      <c r="M22" s="2">
        <v>0.042</v>
      </c>
      <c r="N22" s="2">
        <v>0.049</v>
      </c>
      <c r="O22" s="2">
        <v>0.033</v>
      </c>
      <c r="P22" s="2">
        <v>0.045</v>
      </c>
      <c r="Q22" s="2"/>
      <c r="R22" s="2">
        <v>0.041</v>
      </c>
      <c r="S22" s="2">
        <v>0.006</v>
      </c>
      <c r="T22" s="2">
        <f>R22*18/18.07</f>
        <v>0.04084117321527393</v>
      </c>
      <c r="U22" s="2"/>
      <c r="V22" s="2"/>
      <c r="W22" s="2"/>
      <c r="X22" s="2"/>
      <c r="Y22" s="2"/>
      <c r="Z22" s="2"/>
      <c r="AA22" s="2"/>
      <c r="AB22" s="5">
        <v>0.01</v>
      </c>
      <c r="AC22" s="2">
        <v>2</v>
      </c>
      <c r="AD22" s="2">
        <f>AB22*3*AC22</f>
        <v>0.06</v>
      </c>
    </row>
    <row r="23" spans="1:30" ht="12.75">
      <c r="A23" s="1" t="s">
        <v>32</v>
      </c>
      <c r="B23" s="2">
        <v>20.882</v>
      </c>
      <c r="C23" s="2">
        <v>21.078</v>
      </c>
      <c r="D23" s="2">
        <v>20.888</v>
      </c>
      <c r="E23" s="2">
        <v>20.907</v>
      </c>
      <c r="F23" s="2">
        <v>20.887</v>
      </c>
      <c r="G23" s="2">
        <v>20.969</v>
      </c>
      <c r="H23" s="2">
        <v>20.875</v>
      </c>
      <c r="I23" s="2">
        <v>20.819</v>
      </c>
      <c r="J23" s="2">
        <v>20.987</v>
      </c>
      <c r="K23" s="2">
        <v>20.86</v>
      </c>
      <c r="L23" s="2">
        <v>20.869</v>
      </c>
      <c r="M23" s="2">
        <v>20.947</v>
      </c>
      <c r="N23" s="2">
        <v>20.885</v>
      </c>
      <c r="O23" s="2">
        <v>20.91</v>
      </c>
      <c r="P23" s="2">
        <v>20.833</v>
      </c>
      <c r="Q23" s="2"/>
      <c r="R23" s="2">
        <v>20.906</v>
      </c>
      <c r="S23" s="2">
        <v>0.064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6">
        <f>SUM(AD17:AD22)</f>
        <v>71.99999999999999</v>
      </c>
    </row>
    <row r="24" spans="2:30" ht="12.7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6"/>
    </row>
    <row r="25" spans="2:30" ht="20.25">
      <c r="B25" s="2"/>
      <c r="C25" s="2"/>
      <c r="D25" s="2"/>
      <c r="E25" s="2"/>
      <c r="F25" s="2"/>
      <c r="G25" s="2"/>
      <c r="H25" s="2"/>
      <c r="I25" s="4" t="s">
        <v>77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</row>
    <row r="26" spans="2:22" ht="23.25">
      <c r="B26" s="2"/>
      <c r="C26" s="2"/>
      <c r="D26" s="2"/>
      <c r="E26" s="2"/>
      <c r="F26" s="2"/>
      <c r="G26" s="2"/>
      <c r="H26" s="2"/>
      <c r="I26" s="4" t="s">
        <v>76</v>
      </c>
      <c r="J26" s="4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</row>
    <row r="27" ht="18.75">
      <c r="J27" s="4"/>
    </row>
    <row r="29" spans="15:21" ht="12.75">
      <c r="O29" s="1" t="s">
        <v>74</v>
      </c>
      <c r="U29" s="1" t="s">
        <v>75</v>
      </c>
    </row>
    <row r="30" spans="1:23" ht="12.75">
      <c r="A30" s="1" t="s">
        <v>50</v>
      </c>
      <c r="B30" s="1" t="s">
        <v>51</v>
      </c>
      <c r="C30" s="1" t="s">
        <v>52</v>
      </c>
      <c r="D30" s="1" t="s">
        <v>53</v>
      </c>
      <c r="E30" s="1" t="s">
        <v>54</v>
      </c>
      <c r="F30" s="1" t="s">
        <v>55</v>
      </c>
      <c r="G30" s="1" t="s">
        <v>56</v>
      </c>
      <c r="H30" s="1" t="s">
        <v>57</v>
      </c>
      <c r="M30" s="1" t="s">
        <v>71</v>
      </c>
      <c r="N30" s="2">
        <v>13.088</v>
      </c>
      <c r="O30" s="5">
        <v>13.2</v>
      </c>
      <c r="P30" s="1">
        <v>4</v>
      </c>
      <c r="Q30" s="2">
        <f>O30*P30</f>
        <v>52.8</v>
      </c>
      <c r="S30" s="5" t="s">
        <v>71</v>
      </c>
      <c r="T30" s="2">
        <v>13.088</v>
      </c>
      <c r="U30" s="8">
        <f>18-U31</f>
        <v>13.04</v>
      </c>
      <c r="V30" s="1">
        <v>4</v>
      </c>
      <c r="W30" s="2">
        <f>U30*V30</f>
        <v>52.16</v>
      </c>
    </row>
    <row r="31" spans="1:23" ht="12.75">
      <c r="A31" s="1" t="s">
        <v>58</v>
      </c>
      <c r="B31" s="1" t="s">
        <v>41</v>
      </c>
      <c r="C31" s="1" t="s">
        <v>59</v>
      </c>
      <c r="D31" s="1">
        <v>20</v>
      </c>
      <c r="E31" s="1">
        <v>10</v>
      </c>
      <c r="F31" s="1">
        <v>600</v>
      </c>
      <c r="G31" s="1">
        <v>-600</v>
      </c>
      <c r="H31" s="1" t="s">
        <v>60</v>
      </c>
      <c r="M31" s="1" t="s">
        <v>72</v>
      </c>
      <c r="N31" s="2">
        <v>4.98</v>
      </c>
      <c r="O31" s="5">
        <v>4.8</v>
      </c>
      <c r="P31" s="1">
        <v>3</v>
      </c>
      <c r="Q31" s="2">
        <f aca="true" t="shared" si="0" ref="Q31:Q38">O31*P31</f>
        <v>14.399999999999999</v>
      </c>
      <c r="S31" s="5" t="s">
        <v>72</v>
      </c>
      <c r="T31" s="2">
        <v>4.98</v>
      </c>
      <c r="U31" s="8">
        <v>4.96</v>
      </c>
      <c r="V31" s="1">
        <v>3</v>
      </c>
      <c r="W31" s="2">
        <f aca="true" t="shared" si="1" ref="W31:W38">U31*V31</f>
        <v>14.879999999999999</v>
      </c>
    </row>
    <row r="32" spans="1:23" ht="12.75">
      <c r="A32" s="1" t="s">
        <v>58</v>
      </c>
      <c r="B32" s="1" t="s">
        <v>43</v>
      </c>
      <c r="C32" s="1" t="s">
        <v>59</v>
      </c>
      <c r="D32" s="1">
        <v>20</v>
      </c>
      <c r="E32" s="1">
        <v>10</v>
      </c>
      <c r="F32" s="1">
        <v>600</v>
      </c>
      <c r="G32" s="1">
        <v>-600</v>
      </c>
      <c r="H32" s="1" t="s">
        <v>61</v>
      </c>
      <c r="N32" s="2"/>
      <c r="O32" s="5"/>
      <c r="Q32" s="2"/>
      <c r="S32" s="5"/>
      <c r="T32" s="2"/>
      <c r="U32" s="5"/>
      <c r="W32" s="2">
        <f t="shared" si="1"/>
        <v>0</v>
      </c>
    </row>
    <row r="33" spans="1:23" ht="12.75">
      <c r="A33" s="1" t="s">
        <v>58</v>
      </c>
      <c r="B33" s="1" t="s">
        <v>22</v>
      </c>
      <c r="C33" s="1" t="s">
        <v>59</v>
      </c>
      <c r="D33" s="1">
        <v>20</v>
      </c>
      <c r="E33" s="1">
        <v>10</v>
      </c>
      <c r="F33" s="1">
        <v>600</v>
      </c>
      <c r="G33" s="1">
        <v>-700</v>
      </c>
      <c r="H33" s="1" t="s">
        <v>62</v>
      </c>
      <c r="M33" s="1" t="s">
        <v>73</v>
      </c>
      <c r="N33" s="2">
        <v>0.999</v>
      </c>
      <c r="O33" s="5">
        <v>1</v>
      </c>
      <c r="P33" s="1">
        <v>2</v>
      </c>
      <c r="Q33" s="2">
        <f t="shared" si="0"/>
        <v>2</v>
      </c>
      <c r="S33" s="5" t="s">
        <v>73</v>
      </c>
      <c r="T33" s="2">
        <v>0.999</v>
      </c>
      <c r="U33" s="5">
        <v>1</v>
      </c>
      <c r="V33" s="1">
        <v>2</v>
      </c>
      <c r="W33" s="2">
        <f t="shared" si="1"/>
        <v>2</v>
      </c>
    </row>
    <row r="34" spans="1:23" ht="12.75">
      <c r="A34" s="1" t="s">
        <v>58</v>
      </c>
      <c r="B34" s="1" t="s">
        <v>44</v>
      </c>
      <c r="C34" s="1" t="s">
        <v>59</v>
      </c>
      <c r="D34" s="1">
        <v>20</v>
      </c>
      <c r="E34" s="1">
        <v>10</v>
      </c>
      <c r="F34" s="1">
        <v>600</v>
      </c>
      <c r="G34" s="1">
        <v>-600</v>
      </c>
      <c r="H34" s="1" t="s">
        <v>61</v>
      </c>
      <c r="N34" s="2"/>
      <c r="O34" s="5"/>
      <c r="Q34" s="2"/>
      <c r="S34" s="5"/>
      <c r="T34" s="2"/>
      <c r="U34" s="5"/>
      <c r="W34" s="2">
        <f t="shared" si="1"/>
        <v>0</v>
      </c>
    </row>
    <row r="35" spans="1:23" ht="12.75">
      <c r="A35" s="1" t="s">
        <v>58</v>
      </c>
      <c r="B35" s="1" t="s">
        <v>45</v>
      </c>
      <c r="C35" s="1" t="s">
        <v>59</v>
      </c>
      <c r="D35" s="1">
        <v>20</v>
      </c>
      <c r="E35" s="1">
        <v>10</v>
      </c>
      <c r="F35" s="1">
        <v>600</v>
      </c>
      <c r="G35" s="1">
        <v>-600</v>
      </c>
      <c r="H35" s="1" t="s">
        <v>63</v>
      </c>
      <c r="M35" s="1" t="s">
        <v>44</v>
      </c>
      <c r="N35" s="2">
        <v>0.858</v>
      </c>
      <c r="O35" s="5">
        <v>0.9</v>
      </c>
      <c r="P35" s="1">
        <v>2</v>
      </c>
      <c r="Q35" s="2">
        <f t="shared" si="0"/>
        <v>1.8</v>
      </c>
      <c r="S35" s="5" t="s">
        <v>44</v>
      </c>
      <c r="T35" s="2">
        <v>0.858</v>
      </c>
      <c r="U35" s="5">
        <v>0.95</v>
      </c>
      <c r="V35" s="1">
        <v>2</v>
      </c>
      <c r="W35" s="2">
        <f t="shared" si="1"/>
        <v>1.9</v>
      </c>
    </row>
    <row r="36" spans="1:23" ht="12.75">
      <c r="A36" s="1" t="s">
        <v>64</v>
      </c>
      <c r="B36" s="1" t="s">
        <v>42</v>
      </c>
      <c r="C36" s="1" t="s">
        <v>59</v>
      </c>
      <c r="D36" s="1">
        <v>20</v>
      </c>
      <c r="E36" s="1">
        <v>10</v>
      </c>
      <c r="F36" s="1">
        <v>600</v>
      </c>
      <c r="G36" s="1">
        <v>-600</v>
      </c>
      <c r="H36" s="1" t="s">
        <v>65</v>
      </c>
      <c r="M36" s="1" t="s">
        <v>48</v>
      </c>
      <c r="N36" s="2">
        <v>0.041</v>
      </c>
      <c r="O36" s="5">
        <f>N36*1/0.9</f>
        <v>0.04555555555555556</v>
      </c>
      <c r="P36" s="1">
        <v>2</v>
      </c>
      <c r="Q36" s="2">
        <f t="shared" si="0"/>
        <v>0.09111111111111111</v>
      </c>
      <c r="S36" s="5" t="s">
        <v>48</v>
      </c>
      <c r="T36" s="2">
        <v>0.041</v>
      </c>
      <c r="U36" s="5">
        <v>0.05</v>
      </c>
      <c r="V36" s="1">
        <v>2</v>
      </c>
      <c r="W36" s="2">
        <f t="shared" si="1"/>
        <v>0.1</v>
      </c>
    </row>
    <row r="37" spans="1:23" ht="12.75">
      <c r="A37" s="1" t="s">
        <v>64</v>
      </c>
      <c r="B37" s="1" t="s">
        <v>46</v>
      </c>
      <c r="C37" s="1" t="s">
        <v>59</v>
      </c>
      <c r="D37" s="1">
        <v>20</v>
      </c>
      <c r="E37" s="1">
        <v>10</v>
      </c>
      <c r="F37" s="1">
        <v>600</v>
      </c>
      <c r="G37" s="1">
        <v>-600</v>
      </c>
      <c r="H37" s="1" t="s">
        <v>61</v>
      </c>
      <c r="N37" s="2"/>
      <c r="O37" s="5"/>
      <c r="Q37" s="2"/>
      <c r="S37" s="5"/>
      <c r="T37" s="2"/>
      <c r="U37" s="5"/>
      <c r="W37" s="2">
        <f t="shared" si="1"/>
        <v>0</v>
      </c>
    </row>
    <row r="38" spans="1:23" ht="12.75">
      <c r="A38" s="1" t="s">
        <v>64</v>
      </c>
      <c r="B38" s="1" t="s">
        <v>47</v>
      </c>
      <c r="C38" s="1" t="s">
        <v>59</v>
      </c>
      <c r="D38" s="1">
        <v>20</v>
      </c>
      <c r="E38" s="1">
        <v>10</v>
      </c>
      <c r="F38" s="1">
        <v>600</v>
      </c>
      <c r="G38" s="1">
        <v>-600</v>
      </c>
      <c r="H38" s="1" t="s">
        <v>66</v>
      </c>
      <c r="M38" s="1" t="s">
        <v>42</v>
      </c>
      <c r="N38" s="2">
        <v>0.909</v>
      </c>
      <c r="O38" s="5">
        <v>0.91</v>
      </c>
      <c r="P38" s="1">
        <v>1</v>
      </c>
      <c r="Q38" s="2">
        <f t="shared" si="0"/>
        <v>0.91</v>
      </c>
      <c r="S38" s="5" t="s">
        <v>42</v>
      </c>
      <c r="T38" s="2">
        <v>0.909</v>
      </c>
      <c r="U38" s="5">
        <v>0.96</v>
      </c>
      <c r="V38" s="1">
        <v>1</v>
      </c>
      <c r="W38" s="2">
        <f t="shared" si="1"/>
        <v>0.96</v>
      </c>
    </row>
    <row r="39" spans="1:23" ht="12.75">
      <c r="A39" s="1" t="s">
        <v>67</v>
      </c>
      <c r="B39" s="1" t="s">
        <v>48</v>
      </c>
      <c r="C39" s="1" t="s">
        <v>59</v>
      </c>
      <c r="D39" s="1">
        <v>20</v>
      </c>
      <c r="E39" s="1">
        <v>10</v>
      </c>
      <c r="F39" s="1">
        <v>500</v>
      </c>
      <c r="G39" s="1">
        <v>-500</v>
      </c>
      <c r="H39" s="1" t="s">
        <v>68</v>
      </c>
      <c r="Q39" s="6">
        <f>SUM(Q30:Q38)</f>
        <v>72.00111111111109</v>
      </c>
      <c r="U39" s="7"/>
      <c r="W39" s="6">
        <f>SUM(W30:W38)</f>
        <v>71.99999999999999</v>
      </c>
    </row>
    <row r="40" spans="1:8" ht="12.75">
      <c r="A40" s="1" t="s">
        <v>67</v>
      </c>
      <c r="B40" s="1" t="s">
        <v>49</v>
      </c>
      <c r="C40" s="1" t="s">
        <v>59</v>
      </c>
      <c r="D40" s="1">
        <v>20</v>
      </c>
      <c r="E40" s="1">
        <v>10</v>
      </c>
      <c r="F40" s="1">
        <v>500</v>
      </c>
      <c r="G40" s="1">
        <v>-500</v>
      </c>
      <c r="H40" s="1" t="s">
        <v>69</v>
      </c>
    </row>
    <row r="43" spans="2:21" ht="12.7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2:21" ht="12.7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2:21" ht="18.75">
      <c r="B45" s="2"/>
      <c r="C45" s="2"/>
      <c r="D45" s="2"/>
      <c r="E45" s="2"/>
      <c r="F45" s="2"/>
      <c r="G45" s="2"/>
      <c r="H45" s="2"/>
      <c r="I45" s="2"/>
      <c r="J45" s="9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2:21" ht="12.7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2:21" ht="12.7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2:21" ht="12.7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2:21" ht="12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2:21" ht="12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2:21" ht="12.7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</sheetData>
  <printOptions/>
  <pageMargins left="0.75" right="0.75" top="0.47" bottom="0.48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Gelu Costin</cp:lastModifiedBy>
  <cp:lastPrinted>2006-12-19T23:04:56Z</cp:lastPrinted>
  <dcterms:created xsi:type="dcterms:W3CDTF">2006-12-15T22:51:37Z</dcterms:created>
  <dcterms:modified xsi:type="dcterms:W3CDTF">2007-05-07T19:11:13Z</dcterms:modified>
  <cp:category/>
  <cp:version/>
  <cp:contentType/>
  <cp:contentStatus/>
</cp:coreProperties>
</file>