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15" windowWidth="1588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<sst xmlns="http://schemas.openxmlformats.org/spreadsheetml/2006/main" count="145" uniqueCount="79">
  <si>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</si>
  <si>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</si>
  <si>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</si>
  <si>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</si>
  <si>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</si>
  <si>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</si>
  <si>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</si>
  <si>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</si>
  <si>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</si>
  <si>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</si>
  <si>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</si>
  <si>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</si>
  <si>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</si>
  <si>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</si>
  <si>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</si>
  <si>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</si>
  <si>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</si>
  <si>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</si>
  <si>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</si>
  <si>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</si>
  <si>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</si>
  <si>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</si>
  <si>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</si>
  <si>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</si>
  <si>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</si>
  <si>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</si>
  <si>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</si>
  <si>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</si>
  <si>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</si>
  <si>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</si>
  <si>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</si>
  <si>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</si>
  <si>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</si>
  <si>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</si>
  <si>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</si>
  <si>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</si>
  <si>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</si>
  <si>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</si>
  <si>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</si>
  <si>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</si>
  <si>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</si>
  <si>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</si>
  <si>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</si>
  <si>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</si>
  <si>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</si>
  <si>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</si>
  <si>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</si>
  <si>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</si>
  <si>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</si>
  <si>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</si>
  <si>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</si>
  <si>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</si>
  <si>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</si>
  <si>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quartz</t>
  </si>
  <si>
    <t>diopside</t>
  </si>
  <si>
    <t>anor-hk</t>
  </si>
  <si>
    <t>PET</t>
  </si>
  <si>
    <t>kspar-OR1</t>
  </si>
  <si>
    <t>rutile1</t>
  </si>
  <si>
    <t>chrom-s</t>
  </si>
  <si>
    <t>LIF</t>
  </si>
  <si>
    <t>rhod-791</t>
  </si>
  <si>
    <t>fayalite</t>
  </si>
  <si>
    <t>opal R060652</t>
  </si>
  <si>
    <t>average</t>
  </si>
  <si>
    <t>stdev</t>
  </si>
  <si>
    <t>not present in the wds scan; not in totals</t>
  </si>
  <si>
    <t xml:space="preserve"> </t>
  </si>
  <si>
    <t>trace</t>
  </si>
  <si>
    <t>in formula</t>
  </si>
  <si>
    <t>(+) chargea</t>
  </si>
  <si>
    <r>
      <t>SiO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·nH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</si>
  <si>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</si>
  <si>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</si>
  <si>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H</t>
  </si>
  <si>
    <t>OH</t>
  </si>
  <si>
    <r>
      <t>(Si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)(O</t>
    </r>
    <r>
      <rPr>
        <vertAlign val="subscript"/>
        <sz val="14"/>
        <rFont val="Times New Roman"/>
        <family val="1"/>
      </rPr>
      <t>1.98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·0.57H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</si>
  <si>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Cation number normalized by reiteration to 2.282 O* to fit the previous results</t>
  </si>
  <si>
    <t>* = equivalent to normalization to Si+Al=1 and charge balanced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</si>
</sst>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">
      <selection activeCell="H25" sqref="H25"/>
    </sheetView>
  </sheetViews>
  <sheetFormatPr defaultColWidth="9.00390625" defaultRowHeight="13.5"/>
  <cols>
    <col min="1" max="16384" width="5.25390625" style="1" customWidth="1"/>
  </cols>
  <sheetData>
    <row r="1" spans="2:3" ht="15.75">
      <c r="B1" s="5" t="s">
        <v>63</v>
      </c>
      <c r="C1" s="5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64</v>
      </c>
      <c r="N3" s="1" t="s">
        <v>65</v>
      </c>
    </row>
    <row r="4" spans="1:19" ht="12.75">
      <c r="A4" s="1" t="s">
        <v>19</v>
      </c>
      <c r="B4" s="3">
        <v>88.81</v>
      </c>
      <c r="C4" s="3">
        <v>89.55</v>
      </c>
      <c r="D4" s="3">
        <v>89.21</v>
      </c>
      <c r="E4" s="3">
        <v>89.94</v>
      </c>
      <c r="F4" s="3">
        <v>90.32</v>
      </c>
      <c r="G4" s="3">
        <v>89.67</v>
      </c>
      <c r="H4" s="3">
        <v>90.31</v>
      </c>
      <c r="I4" s="3">
        <v>90.11</v>
      </c>
      <c r="J4" s="3">
        <v>90.11</v>
      </c>
      <c r="K4" s="3">
        <v>90.19</v>
      </c>
      <c r="L4" s="3"/>
      <c r="M4" s="3">
        <f>AVERAGE(B4:K4)</f>
        <v>89.822</v>
      </c>
      <c r="N4" s="3">
        <f>STDEV(B4:K4)</f>
        <v>0.5052128264391095</v>
      </c>
      <c r="O4" s="3"/>
      <c r="P4" s="3"/>
      <c r="Q4" s="3"/>
      <c r="R4" s="3"/>
      <c r="S4" s="3"/>
    </row>
    <row r="5" spans="1:19" ht="12.75">
      <c r="A5" s="1" t="s">
        <v>18</v>
      </c>
      <c r="B5" s="3">
        <v>1.47</v>
      </c>
      <c r="C5" s="3">
        <v>1.57</v>
      </c>
      <c r="D5" s="3">
        <v>1.49</v>
      </c>
      <c r="E5" s="3">
        <v>1.5</v>
      </c>
      <c r="F5" s="3">
        <v>1.46</v>
      </c>
      <c r="G5" s="3">
        <v>1.44</v>
      </c>
      <c r="H5" s="3">
        <v>1.49</v>
      </c>
      <c r="I5" s="3">
        <v>1.52</v>
      </c>
      <c r="J5" s="3">
        <v>1.57</v>
      </c>
      <c r="K5" s="3">
        <v>1.46</v>
      </c>
      <c r="L5" s="3"/>
      <c r="M5" s="3">
        <f aca="true" t="shared" si="0" ref="M5:M22">AVERAGE(B5:K5)</f>
        <v>1.4969999999999999</v>
      </c>
      <c r="N5" s="3">
        <f aca="true" t="shared" si="1" ref="N5:N22">STDEV(B5:K5)</f>
        <v>0.04473378042498918</v>
      </c>
      <c r="O5" s="3"/>
      <c r="P5" s="3"/>
      <c r="Q5" s="3"/>
      <c r="R5" s="3"/>
      <c r="S5" s="3"/>
    </row>
    <row r="6" spans="1:19" ht="12.75">
      <c r="A6" s="1" t="s">
        <v>21</v>
      </c>
      <c r="B6" s="3">
        <v>0.71</v>
      </c>
      <c r="C6" s="3">
        <v>0.66</v>
      </c>
      <c r="D6" s="3">
        <v>0.67</v>
      </c>
      <c r="E6" s="3">
        <v>0.7</v>
      </c>
      <c r="F6" s="3">
        <v>0.68</v>
      </c>
      <c r="G6" s="3">
        <v>0.66</v>
      </c>
      <c r="H6" s="3">
        <v>0.69</v>
      </c>
      <c r="I6" s="3">
        <v>0.72</v>
      </c>
      <c r="J6" s="3">
        <v>0.66</v>
      </c>
      <c r="K6" s="3">
        <v>0.7</v>
      </c>
      <c r="L6" s="3"/>
      <c r="M6" s="3">
        <f t="shared" si="0"/>
        <v>0.6849999999999999</v>
      </c>
      <c r="N6" s="3">
        <f t="shared" si="1"/>
        <v>0.02223610677354461</v>
      </c>
      <c r="O6" s="3"/>
      <c r="P6" s="3"/>
      <c r="Q6" s="3"/>
      <c r="R6" s="3"/>
      <c r="S6" s="3"/>
    </row>
    <row r="7" spans="1:19" ht="12.75">
      <c r="A7" s="1" t="s">
        <v>20</v>
      </c>
      <c r="B7" s="3">
        <v>0.12</v>
      </c>
      <c r="C7" s="3">
        <v>0.11</v>
      </c>
      <c r="D7" s="3">
        <v>0.07</v>
      </c>
      <c r="E7" s="3">
        <v>0.11</v>
      </c>
      <c r="F7" s="3">
        <v>0.1</v>
      </c>
      <c r="G7" s="3">
        <v>0.11</v>
      </c>
      <c r="H7" s="3">
        <v>0.1</v>
      </c>
      <c r="I7" s="3">
        <v>0.1</v>
      </c>
      <c r="J7" s="3">
        <v>0.1</v>
      </c>
      <c r="K7" s="3">
        <v>0.1</v>
      </c>
      <c r="L7" s="3"/>
      <c r="M7" s="3">
        <f t="shared" si="0"/>
        <v>0.10200000000000001</v>
      </c>
      <c r="N7" s="3">
        <f t="shared" si="1"/>
        <v>0.013165611772087808</v>
      </c>
      <c r="O7" s="3"/>
      <c r="P7" s="3"/>
      <c r="Q7" s="3"/>
      <c r="R7" s="3"/>
      <c r="S7" s="3"/>
    </row>
    <row r="8" spans="1:19" ht="12.75">
      <c r="A8" s="1" t="s">
        <v>16</v>
      </c>
      <c r="B8" s="3">
        <v>0.04</v>
      </c>
      <c r="C8" s="3">
        <v>0.05</v>
      </c>
      <c r="D8" s="3">
        <v>0.02</v>
      </c>
      <c r="E8" s="3">
        <v>0.03</v>
      </c>
      <c r="F8" s="3">
        <v>0.07</v>
      </c>
      <c r="G8" s="3">
        <v>0.03</v>
      </c>
      <c r="H8" s="3">
        <v>0.04</v>
      </c>
      <c r="I8" s="3">
        <v>0.05</v>
      </c>
      <c r="J8" s="3">
        <v>0.03</v>
      </c>
      <c r="K8" s="3">
        <v>0.02</v>
      </c>
      <c r="L8" s="3"/>
      <c r="M8" s="3">
        <f t="shared" si="0"/>
        <v>0.038</v>
      </c>
      <c r="N8" s="3">
        <f t="shared" si="1"/>
        <v>0.015491933384829681</v>
      </c>
      <c r="O8" s="3"/>
      <c r="P8" s="3"/>
      <c r="Q8" s="3"/>
      <c r="R8" s="3"/>
      <c r="S8" s="3"/>
    </row>
    <row r="9" spans="1:19" s="6" customFormat="1" ht="12.75">
      <c r="A9" s="6" t="s">
        <v>24</v>
      </c>
      <c r="B9" s="7">
        <v>0</v>
      </c>
      <c r="C9" s="7">
        <v>0</v>
      </c>
      <c r="D9" s="7">
        <v>0.03</v>
      </c>
      <c r="E9" s="7">
        <v>0.02</v>
      </c>
      <c r="F9" s="7">
        <v>0</v>
      </c>
      <c r="G9" s="7">
        <v>0.05</v>
      </c>
      <c r="H9" s="7">
        <v>0</v>
      </c>
      <c r="I9" s="7">
        <v>0</v>
      </c>
      <c r="J9" s="7">
        <v>0.05</v>
      </c>
      <c r="K9" s="7">
        <v>0.03</v>
      </c>
      <c r="L9" s="7"/>
      <c r="M9" s="7">
        <f t="shared" si="0"/>
        <v>0.018000000000000002</v>
      </c>
      <c r="N9" s="7">
        <f t="shared" si="1"/>
        <v>0.02097617696340303</v>
      </c>
      <c r="O9" s="7" t="s">
        <v>66</v>
      </c>
      <c r="P9" s="7"/>
      <c r="Q9" s="7"/>
      <c r="R9" s="7"/>
      <c r="S9" s="7"/>
    </row>
    <row r="10" spans="1:19" s="6" customFormat="1" ht="12.75">
      <c r="A10" s="6" t="s">
        <v>25</v>
      </c>
      <c r="B10" s="7">
        <v>0.05</v>
      </c>
      <c r="C10" s="7">
        <v>0</v>
      </c>
      <c r="D10" s="7">
        <v>0</v>
      </c>
      <c r="E10" s="7">
        <v>0.04</v>
      </c>
      <c r="F10" s="7">
        <v>0.04</v>
      </c>
      <c r="G10" s="7">
        <v>0</v>
      </c>
      <c r="H10" s="7">
        <v>0.07</v>
      </c>
      <c r="I10" s="7">
        <v>0</v>
      </c>
      <c r="J10" s="7">
        <v>0.02</v>
      </c>
      <c r="K10" s="7">
        <v>0</v>
      </c>
      <c r="L10" s="7"/>
      <c r="M10" s="7">
        <f t="shared" si="0"/>
        <v>0.022</v>
      </c>
      <c r="N10" s="7">
        <f t="shared" si="1"/>
        <v>0.02616188916046478</v>
      </c>
      <c r="O10" s="7" t="s">
        <v>66</v>
      </c>
      <c r="P10" s="7"/>
      <c r="Q10" s="7"/>
      <c r="R10" s="7"/>
      <c r="S10" s="7"/>
    </row>
    <row r="11" spans="1:19" s="6" customFormat="1" ht="12.75">
      <c r="A11" s="6" t="s">
        <v>17</v>
      </c>
      <c r="B11" s="7">
        <v>0</v>
      </c>
      <c r="C11" s="7">
        <v>0.01</v>
      </c>
      <c r="D11" s="7">
        <v>0</v>
      </c>
      <c r="E11" s="7">
        <v>0.01</v>
      </c>
      <c r="F11" s="7">
        <v>0</v>
      </c>
      <c r="G11" s="7">
        <v>0</v>
      </c>
      <c r="H11" s="7">
        <v>0.03</v>
      </c>
      <c r="I11" s="7">
        <v>0</v>
      </c>
      <c r="J11" s="7">
        <v>0</v>
      </c>
      <c r="K11" s="7">
        <v>0</v>
      </c>
      <c r="L11" s="7"/>
      <c r="M11" s="7">
        <f t="shared" si="0"/>
        <v>0.005</v>
      </c>
      <c r="N11" s="7">
        <f t="shared" si="1"/>
        <v>0.009718253158075502</v>
      </c>
      <c r="O11" s="7" t="s">
        <v>66</v>
      </c>
      <c r="P11" s="7"/>
      <c r="Q11" s="7"/>
      <c r="R11" s="7"/>
      <c r="S11" s="7"/>
    </row>
    <row r="12" spans="1:19" s="6" customFormat="1" ht="12.75">
      <c r="A12" s="6" t="s">
        <v>22</v>
      </c>
      <c r="B12" s="7">
        <v>0</v>
      </c>
      <c r="C12" s="7">
        <v>0</v>
      </c>
      <c r="D12" s="7">
        <v>0</v>
      </c>
      <c r="E12" s="7">
        <v>0.01</v>
      </c>
      <c r="F12" s="7">
        <v>0.03</v>
      </c>
      <c r="G12" s="7">
        <v>0.02</v>
      </c>
      <c r="H12" s="7">
        <v>0.02</v>
      </c>
      <c r="I12" s="7">
        <v>0.01</v>
      </c>
      <c r="J12" s="7">
        <v>0.01</v>
      </c>
      <c r="K12" s="7">
        <v>0</v>
      </c>
      <c r="L12" s="7"/>
      <c r="M12" s="7">
        <f t="shared" si="0"/>
        <v>0.009999999999999998</v>
      </c>
      <c r="N12" s="7">
        <f t="shared" si="1"/>
        <v>0.0105409255338946</v>
      </c>
      <c r="O12" s="7" t="s">
        <v>66</v>
      </c>
      <c r="P12" s="7"/>
      <c r="Q12" s="7"/>
      <c r="R12" s="7"/>
      <c r="S12" s="7"/>
    </row>
    <row r="13" spans="1:19" s="6" customFormat="1" ht="12.75">
      <c r="A13" s="6" t="s">
        <v>23</v>
      </c>
      <c r="B13" s="7">
        <v>0.02</v>
      </c>
      <c r="C13" s="7">
        <v>0</v>
      </c>
      <c r="D13" s="7">
        <v>0.03</v>
      </c>
      <c r="E13" s="7">
        <v>0.01</v>
      </c>
      <c r="F13" s="7">
        <v>0</v>
      </c>
      <c r="G13" s="7">
        <v>0</v>
      </c>
      <c r="H13" s="7">
        <v>0</v>
      </c>
      <c r="I13" s="7">
        <v>0.03</v>
      </c>
      <c r="J13" s="7">
        <v>0</v>
      </c>
      <c r="K13" s="7">
        <v>0.01</v>
      </c>
      <c r="L13" s="7"/>
      <c r="M13" s="7">
        <f t="shared" si="0"/>
        <v>0.009999999999999998</v>
      </c>
      <c r="N13" s="7">
        <f t="shared" si="1"/>
        <v>0.012472191289246471</v>
      </c>
      <c r="O13" s="7" t="s">
        <v>66</v>
      </c>
      <c r="P13" s="7"/>
      <c r="Q13" s="7"/>
      <c r="R13" s="7"/>
      <c r="S13" s="7"/>
    </row>
    <row r="14" spans="1:19" ht="12.75">
      <c r="A14" s="1" t="s">
        <v>26</v>
      </c>
      <c r="B14" s="3">
        <f>SUM(B4:B8)</f>
        <v>91.15</v>
      </c>
      <c r="C14" s="3">
        <f aca="true" t="shared" si="2" ref="C14:K14">SUM(C4:C8)</f>
        <v>91.93999999999998</v>
      </c>
      <c r="D14" s="3">
        <f t="shared" si="2"/>
        <v>91.45999999999998</v>
      </c>
      <c r="E14" s="3">
        <f t="shared" si="2"/>
        <v>92.28</v>
      </c>
      <c r="F14" s="3">
        <f t="shared" si="2"/>
        <v>92.62999999999998</v>
      </c>
      <c r="G14" s="3">
        <f t="shared" si="2"/>
        <v>91.91</v>
      </c>
      <c r="H14" s="3">
        <f t="shared" si="2"/>
        <v>92.63</v>
      </c>
      <c r="I14" s="3">
        <f t="shared" si="2"/>
        <v>92.49999999999999</v>
      </c>
      <c r="J14" s="3">
        <f t="shared" si="2"/>
        <v>92.46999999999998</v>
      </c>
      <c r="K14" s="3">
        <f t="shared" si="2"/>
        <v>92.46999999999998</v>
      </c>
      <c r="L14" s="3"/>
      <c r="M14" s="3">
        <f t="shared" si="0"/>
        <v>92.14399999999999</v>
      </c>
      <c r="N14" s="3">
        <f t="shared" si="1"/>
        <v>0.5145051560033921</v>
      </c>
      <c r="O14" s="3"/>
      <c r="P14" s="3"/>
      <c r="Q14" s="3"/>
      <c r="R14" s="3"/>
      <c r="S14" s="3"/>
    </row>
    <row r="15" spans="2:19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3.5" customHeight="1">
      <c r="A16" s="1" t="s">
        <v>27</v>
      </c>
      <c r="B16" s="3" t="s">
        <v>28</v>
      </c>
      <c r="C16" s="3" t="s">
        <v>29</v>
      </c>
      <c r="D16" s="3" t="s">
        <v>30</v>
      </c>
      <c r="E16" s="3">
        <v>2</v>
      </c>
      <c r="F16" s="3" t="s">
        <v>31</v>
      </c>
      <c r="G16" s="3"/>
      <c r="H16" s="3"/>
      <c r="I16" s="3"/>
      <c r="J16" s="3"/>
      <c r="K16" s="3"/>
      <c r="L16" s="3"/>
      <c r="M16" s="1" t="s">
        <v>64</v>
      </c>
      <c r="N16" s="1" t="s">
        <v>65</v>
      </c>
      <c r="O16" s="3" t="s">
        <v>69</v>
      </c>
      <c r="P16" s="3"/>
      <c r="Q16" s="3" t="s">
        <v>70</v>
      </c>
      <c r="R16" s="3"/>
      <c r="S16" s="3"/>
    </row>
    <row r="17" spans="1:19" ht="12.75">
      <c r="A17" s="1" t="s">
        <v>35</v>
      </c>
      <c r="B17" s="2">
        <v>0.9808122510618711</v>
      </c>
      <c r="C17" s="2">
        <v>0.9802884290121473</v>
      </c>
      <c r="D17" s="2">
        <v>0.9812137399115464</v>
      </c>
      <c r="E17" s="2">
        <v>0.9809083337846888</v>
      </c>
      <c r="F17" s="2">
        <v>0.9813055156995579</v>
      </c>
      <c r="G17" s="2">
        <v>0.9816515332941119</v>
      </c>
      <c r="H17" s="2">
        <v>0.9811186941418152</v>
      </c>
      <c r="I17" s="2">
        <v>0.9805711435952458</v>
      </c>
      <c r="J17" s="2">
        <v>0.9805459777335825</v>
      </c>
      <c r="K17" s="2">
        <v>0.981423453965564</v>
      </c>
      <c r="L17" s="2"/>
      <c r="M17" s="2">
        <f>AVERAGE(B17:K17)</f>
        <v>0.980983907220013</v>
      </c>
      <c r="N17" s="3">
        <f>STDEV(B17:K17)</f>
        <v>0.00043389344260919</v>
      </c>
      <c r="O17" s="8">
        <v>0.98</v>
      </c>
      <c r="P17" s="3">
        <v>4</v>
      </c>
      <c r="Q17" s="3">
        <f>O17*P17</f>
        <v>3.92</v>
      </c>
      <c r="R17" s="3"/>
      <c r="S17" s="3"/>
    </row>
    <row r="18" spans="1:19" ht="12.75">
      <c r="A18" s="1" t="s">
        <v>34</v>
      </c>
      <c r="B18" s="2">
        <v>0.019133617059622507</v>
      </c>
      <c r="C18" s="2">
        <v>0.020255532730038668</v>
      </c>
      <c r="D18" s="2">
        <v>0.019314882976707186</v>
      </c>
      <c r="E18" s="2">
        <v>0.019280688194787232</v>
      </c>
      <c r="F18" s="2">
        <v>0.018695147586233883</v>
      </c>
      <c r="G18" s="2">
        <v>0.018579259591985975</v>
      </c>
      <c r="H18" s="2">
        <v>0.019077774368946667</v>
      </c>
      <c r="I18" s="2">
        <v>0.019494200928083974</v>
      </c>
      <c r="J18" s="2">
        <v>0.020134940771242924</v>
      </c>
      <c r="K18" s="2">
        <v>0.01872434491589891</v>
      </c>
      <c r="L18" s="2"/>
      <c r="M18" s="2">
        <f t="shared" si="0"/>
        <v>0.019269038912354795</v>
      </c>
      <c r="N18" s="3">
        <f t="shared" si="1"/>
        <v>0.0005708328143493183</v>
      </c>
      <c r="O18" s="8">
        <v>0.02</v>
      </c>
      <c r="P18" s="3">
        <v>3</v>
      </c>
      <c r="Q18" s="3">
        <f>O18*P18</f>
        <v>0.06</v>
      </c>
      <c r="R18" s="3"/>
      <c r="S18" s="3"/>
    </row>
    <row r="19" spans="1:19" ht="12.75">
      <c r="A19" s="1" t="s">
        <v>37</v>
      </c>
      <c r="B19" s="2">
        <v>0.00840147417600353</v>
      </c>
      <c r="C19" s="2">
        <v>0.007741147775637382</v>
      </c>
      <c r="D19" s="2">
        <v>0.007895834206463935</v>
      </c>
      <c r="E19" s="2">
        <v>0.008179875947303863</v>
      </c>
      <c r="F19" s="2">
        <v>0.007915937562263472</v>
      </c>
      <c r="G19" s="2">
        <v>0.007741538025723945</v>
      </c>
      <c r="H19" s="2">
        <v>0.008031708455526086</v>
      </c>
      <c r="I19" s="2">
        <v>0.008394827019134103</v>
      </c>
      <c r="J19" s="2">
        <v>0.007695060605972028</v>
      </c>
      <c r="K19" s="2">
        <v>0.00816148565976948</v>
      </c>
      <c r="L19" s="2"/>
      <c r="M19" s="2">
        <f t="shared" si="0"/>
        <v>0.008015888943379783</v>
      </c>
      <c r="N19" s="3">
        <f t="shared" si="1"/>
        <v>0.0002621907301768022</v>
      </c>
      <c r="O19" s="8" t="s">
        <v>68</v>
      </c>
      <c r="P19" s="3"/>
      <c r="Q19" s="3"/>
      <c r="R19" s="3"/>
      <c r="S19" s="3"/>
    </row>
    <row r="20" spans="1:19" ht="12.75">
      <c r="A20" s="1" t="s">
        <v>36</v>
      </c>
      <c r="B20" s="2">
        <v>0.001690689277643154</v>
      </c>
      <c r="C20" s="2">
        <v>0.0015361708220926853</v>
      </c>
      <c r="D20" s="2">
        <v>0.0009822152260187</v>
      </c>
      <c r="E20" s="2">
        <v>0.0015304768567426933</v>
      </c>
      <c r="F20" s="2">
        <v>0.0013860498542902834</v>
      </c>
      <c r="G20" s="2">
        <v>0.0015362482641999378</v>
      </c>
      <c r="H20" s="2">
        <v>0.0013859394249299446</v>
      </c>
      <c r="I20" s="2">
        <v>0.0013882403377673232</v>
      </c>
      <c r="J20" s="2">
        <v>0.0013882047092823085</v>
      </c>
      <c r="K20" s="2">
        <v>0.001388214531211993</v>
      </c>
      <c r="L20" s="2"/>
      <c r="M20" s="2">
        <f t="shared" si="0"/>
        <v>0.0014212449304179023</v>
      </c>
      <c r="N20" s="3">
        <f t="shared" si="1"/>
        <v>0.00018543337150372623</v>
      </c>
      <c r="O20" s="8" t="s">
        <v>68</v>
      </c>
      <c r="P20" s="3"/>
      <c r="Q20" s="3"/>
      <c r="R20" s="3"/>
      <c r="S20" s="3"/>
    </row>
    <row r="21" spans="1:19" ht="12.75">
      <c r="A21" s="1" t="s">
        <v>32</v>
      </c>
      <c r="B21" s="2">
        <v>0.0008565069439982777</v>
      </c>
      <c r="C21" s="2">
        <v>0.0010612193879270867</v>
      </c>
      <c r="D21" s="2">
        <v>0.0004265077847464521</v>
      </c>
      <c r="E21" s="2">
        <v>0.000634371525532487</v>
      </c>
      <c r="F21" s="2">
        <v>0.001474569464250068</v>
      </c>
      <c r="G21" s="2">
        <v>0.0006367637319464499</v>
      </c>
      <c r="H21" s="2">
        <v>0.0008425439899174845</v>
      </c>
      <c r="I21" s="2">
        <v>0.0010549284587293558</v>
      </c>
      <c r="J21" s="2">
        <v>0.0006329408307149205</v>
      </c>
      <c r="K21" s="2">
        <v>0.00042196353929678586</v>
      </c>
      <c r="L21" s="2"/>
      <c r="M21" s="2">
        <f t="shared" si="0"/>
        <v>0.0008042315657059368</v>
      </c>
      <c r="N21" s="3">
        <f t="shared" si="1"/>
        <v>0.0003261709932251556</v>
      </c>
      <c r="O21" s="8" t="s">
        <v>68</v>
      </c>
      <c r="P21" s="3"/>
      <c r="Q21" s="3"/>
      <c r="R21" s="3"/>
      <c r="S21" s="3"/>
    </row>
    <row r="22" spans="1:19" ht="12.75">
      <c r="A22" s="1" t="s">
        <v>26</v>
      </c>
      <c r="B22" s="2">
        <v>1.011</v>
      </c>
      <c r="C22" s="2">
        <v>1.011</v>
      </c>
      <c r="D22" s="2">
        <v>1.01</v>
      </c>
      <c r="E22" s="2">
        <v>1.011</v>
      </c>
      <c r="F22" s="2">
        <v>1.011</v>
      </c>
      <c r="G22" s="2">
        <v>1.01</v>
      </c>
      <c r="H22" s="2">
        <v>1.011</v>
      </c>
      <c r="I22" s="2">
        <v>1.011</v>
      </c>
      <c r="J22" s="2">
        <v>1.011</v>
      </c>
      <c r="K22" s="2">
        <v>1.01</v>
      </c>
      <c r="L22" s="2"/>
      <c r="M22" s="2">
        <f t="shared" si="0"/>
        <v>1.0107</v>
      </c>
      <c r="N22" s="2">
        <f t="shared" si="1"/>
        <v>0.00048304589170620284</v>
      </c>
      <c r="O22" s="3"/>
      <c r="P22" s="3"/>
      <c r="Q22" s="10">
        <f>SUM(Q17:Q19)</f>
        <v>3.98</v>
      </c>
      <c r="R22" s="3"/>
      <c r="S22" s="3"/>
    </row>
    <row r="23" spans="2:19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3"/>
      <c r="P23" s="3"/>
      <c r="Q23" s="3"/>
      <c r="R23" s="3"/>
      <c r="S23" s="3"/>
    </row>
    <row r="24" spans="2:19" ht="20.25">
      <c r="B24" s="3"/>
      <c r="C24" s="3"/>
      <c r="D24" s="3"/>
      <c r="E24" s="3" t="s">
        <v>72</v>
      </c>
      <c r="F24" s="3"/>
      <c r="G24" s="3"/>
      <c r="H24" s="9" t="s">
        <v>71</v>
      </c>
      <c r="I24" s="3"/>
      <c r="J24" s="3"/>
      <c r="K24" s="3"/>
      <c r="L24" s="3"/>
      <c r="M24" s="2"/>
      <c r="N24" s="2"/>
      <c r="O24" s="3"/>
      <c r="P24" s="3"/>
      <c r="Q24" s="3"/>
      <c r="R24" s="3"/>
      <c r="S24" s="3"/>
    </row>
    <row r="25" spans="5:14" ht="20.25">
      <c r="E25" s="1" t="s">
        <v>73</v>
      </c>
      <c r="H25" s="9" t="s">
        <v>76</v>
      </c>
      <c r="M25" s="2"/>
      <c r="N25" s="2"/>
    </row>
    <row r="26" spans="8:14" ht="18.75">
      <c r="H26" s="9"/>
      <c r="M26" s="2"/>
      <c r="N26" s="2"/>
    </row>
    <row r="27" spans="1:17" ht="18.75">
      <c r="A27" s="1" t="s">
        <v>31</v>
      </c>
      <c r="H27" s="9"/>
      <c r="N27" s="1" t="s">
        <v>31</v>
      </c>
      <c r="O27" s="2">
        <f>2-O28</f>
        <v>1.98</v>
      </c>
      <c r="P27" s="1">
        <v>2</v>
      </c>
      <c r="Q27" s="1">
        <f>O27*P27</f>
        <v>3.96</v>
      </c>
    </row>
    <row r="28" spans="1:17" ht="13.5">
      <c r="A28" s="1" t="s">
        <v>75</v>
      </c>
      <c r="H28"/>
      <c r="N28" s="1" t="s">
        <v>75</v>
      </c>
      <c r="O28" s="2">
        <v>0.02</v>
      </c>
      <c r="P28" s="1">
        <v>1</v>
      </c>
      <c r="Q28" s="1">
        <f>O28*P28</f>
        <v>0.02</v>
      </c>
    </row>
    <row r="29" spans="8:17" ht="13.5">
      <c r="H29"/>
      <c r="M29" s="2"/>
      <c r="N29" s="2"/>
      <c r="Q29" s="11">
        <f>SUM(Q27:Q28)</f>
        <v>3.98</v>
      </c>
    </row>
    <row r="30" spans="1:15" ht="12.75">
      <c r="A30" s="1" t="s">
        <v>77</v>
      </c>
      <c r="M30" s="1" t="s">
        <v>64</v>
      </c>
      <c r="N30" s="1" t="s">
        <v>65</v>
      </c>
      <c r="O30" s="3" t="s">
        <v>69</v>
      </c>
    </row>
    <row r="31" spans="1:15" ht="12.75">
      <c r="A31" s="1" t="s">
        <v>35</v>
      </c>
      <c r="B31" s="1">
        <v>0.9635330732303622</v>
      </c>
      <c r="C31" s="1">
        <v>0.9763283431381068</v>
      </c>
      <c r="D31" s="1">
        <v>0.9692197665425732</v>
      </c>
      <c r="E31" s="1">
        <v>0.9827102549796122</v>
      </c>
      <c r="F31" s="1">
        <v>0.9890711961221795</v>
      </c>
      <c r="G31" s="1">
        <v>0.9772130740019225</v>
      </c>
      <c r="H31" s="1">
        <v>0.9888921772313233</v>
      </c>
      <c r="I31" s="1">
        <v>0.98609520558309</v>
      </c>
      <c r="J31" s="1">
        <v>0.9856006577620985</v>
      </c>
      <c r="K31" s="1">
        <v>0.9864818183006689</v>
      </c>
      <c r="M31" s="2">
        <f aca="true" t="shared" si="3" ref="M31:M36">AVERAGE(B31:K31)</f>
        <v>0.9805145566891937</v>
      </c>
      <c r="N31" s="2">
        <f aca="true" t="shared" si="4" ref="N31:N36">STDEV(B31:K31)</f>
        <v>0.008725500363903313</v>
      </c>
      <c r="O31" s="4">
        <v>0.98</v>
      </c>
    </row>
    <row r="32" spans="1:15" ht="12.75">
      <c r="A32" s="1" t="s">
        <v>34</v>
      </c>
      <c r="B32" s="1">
        <v>0.018796536062341662</v>
      </c>
      <c r="C32" s="1">
        <v>0.020173706150573453</v>
      </c>
      <c r="D32" s="1">
        <v>0.019078785394065975</v>
      </c>
      <c r="E32" s="1">
        <v>0.019316106673267122</v>
      </c>
      <c r="F32" s="1">
        <v>0.018843093908032495</v>
      </c>
      <c r="G32" s="1">
        <v>0.018495254948198248</v>
      </c>
      <c r="H32" s="1">
        <v>0.019228929124561814</v>
      </c>
      <c r="I32" s="1">
        <v>0.019604021796292878</v>
      </c>
      <c r="J32" s="1">
        <v>0.02023873568275436</v>
      </c>
      <c r="K32" s="1">
        <v>0.018820852247304207</v>
      </c>
      <c r="M32" s="2">
        <f t="shared" si="3"/>
        <v>0.01925960219873922</v>
      </c>
      <c r="N32" s="2">
        <f t="shared" si="4"/>
        <v>0.0005882534625323013</v>
      </c>
      <c r="O32" s="4">
        <v>0.02</v>
      </c>
    </row>
    <row r="33" spans="1:15" ht="12.75">
      <c r="A33" s="1" t="s">
        <v>37</v>
      </c>
      <c r="B33" s="1">
        <v>0.00825346362028624</v>
      </c>
      <c r="C33" s="1">
        <v>0.0077098757448269654</v>
      </c>
      <c r="D33" s="1">
        <v>0.007799318614247817</v>
      </c>
      <c r="E33" s="1">
        <v>0.008194902317591107</v>
      </c>
      <c r="F33" s="1">
        <v>0.007978581295912661</v>
      </c>
      <c r="G33" s="1">
        <v>0.007706535277578879</v>
      </c>
      <c r="H33" s="1">
        <v>0.008095344333867497</v>
      </c>
      <c r="I33" s="1">
        <v>0.008442119400858594</v>
      </c>
      <c r="J33" s="1">
        <v>0.00773472837275348</v>
      </c>
      <c r="K33" s="1">
        <v>0.008203550853765035</v>
      </c>
      <c r="M33" s="2">
        <f t="shared" si="3"/>
        <v>0.008011841983168826</v>
      </c>
      <c r="N33" s="2">
        <f t="shared" si="4"/>
        <v>0.0002642002383886414</v>
      </c>
      <c r="O33" s="4" t="s">
        <v>68</v>
      </c>
    </row>
    <row r="34" spans="1:15" ht="12.75">
      <c r="A34" s="1" t="s">
        <v>36</v>
      </c>
      <c r="B34" s="1">
        <v>0.0016609040453985594</v>
      </c>
      <c r="C34" s="1">
        <v>0.0015299651297753611</v>
      </c>
      <c r="D34" s="1">
        <v>0.0009702090108748618</v>
      </c>
      <c r="E34" s="1">
        <v>0.0015332883311603525</v>
      </c>
      <c r="F34" s="1">
        <v>0.001397018528210929</v>
      </c>
      <c r="G34" s="1">
        <v>0.0015293022399213761</v>
      </c>
      <c r="H34" s="1">
        <v>0.0013969203355446377</v>
      </c>
      <c r="I34" s="1">
        <v>0.001396061010168242</v>
      </c>
      <c r="J34" s="1">
        <v>0.0013953608557342268</v>
      </c>
      <c r="K34" s="1">
        <v>0.0013953695414634635</v>
      </c>
      <c r="M34" s="2">
        <f t="shared" si="3"/>
        <v>0.001420439902825201</v>
      </c>
      <c r="N34" s="2">
        <f t="shared" si="4"/>
        <v>0.0001825942540008197</v>
      </c>
      <c r="O34" s="4" t="s">
        <v>68</v>
      </c>
    </row>
    <row r="35" spans="1:15" ht="12.75">
      <c r="A35" s="1" t="s">
        <v>32</v>
      </c>
      <c r="B35" s="1">
        <v>0.0008414176791738982</v>
      </c>
      <c r="C35" s="1">
        <v>0.0010569323640441026</v>
      </c>
      <c r="D35" s="1">
        <v>0.0004212943202342554</v>
      </c>
      <c r="E35" s="1">
        <v>0.0006355368612299649</v>
      </c>
      <c r="F35" s="1">
        <v>0.0014862386488588585</v>
      </c>
      <c r="G35" s="1">
        <v>0.0006338846554033685</v>
      </c>
      <c r="H35" s="1">
        <v>0.0008492195343718883</v>
      </c>
      <c r="I35" s="1">
        <v>0.001060871413747791</v>
      </c>
      <c r="J35" s="1">
        <v>0.0006362036184361467</v>
      </c>
      <c r="K35" s="1">
        <v>0.0004241383857499341</v>
      </c>
      <c r="M35" s="2">
        <f t="shared" si="3"/>
        <v>0.0008045737481250209</v>
      </c>
      <c r="N35" s="2">
        <f t="shared" si="4"/>
        <v>0.0003291541421542968</v>
      </c>
      <c r="O35" s="4" t="s">
        <v>68</v>
      </c>
    </row>
    <row r="36" spans="1:15" ht="12.75">
      <c r="A36" s="1" t="s">
        <v>74</v>
      </c>
      <c r="B36" s="1">
        <v>0.6404688499263815</v>
      </c>
      <c r="C36" s="1">
        <v>0.5861588600123798</v>
      </c>
      <c r="D36" s="1">
        <v>0.6188944370879043</v>
      </c>
      <c r="E36" s="1">
        <v>0.5626520302341778</v>
      </c>
      <c r="F36" s="1">
        <v>0.5383455140182896</v>
      </c>
      <c r="G36" s="1">
        <v>0.5880856816972335</v>
      </c>
      <c r="H36" s="1">
        <v>0.53830767516337</v>
      </c>
      <c r="I36" s="1">
        <v>0.547465941053128</v>
      </c>
      <c r="J36" s="1">
        <v>0.5493801406836659</v>
      </c>
      <c r="K36" s="1">
        <v>0.5493835604206683</v>
      </c>
      <c r="M36" s="2">
        <f t="shared" si="3"/>
        <v>0.5719142690297199</v>
      </c>
      <c r="N36" s="2">
        <f t="shared" si="4"/>
        <v>0.035475318111536</v>
      </c>
      <c r="O36" s="4">
        <v>0.57</v>
      </c>
    </row>
    <row r="37" spans="1:15" ht="12.75">
      <c r="A37" s="1" t="s">
        <v>78</v>
      </c>
      <c r="M37" s="2"/>
      <c r="N37" s="2"/>
      <c r="O37" s="4"/>
    </row>
    <row r="38" spans="13:15" ht="12.75">
      <c r="M38" s="2"/>
      <c r="N38" s="2"/>
      <c r="O38" s="4"/>
    </row>
    <row r="39" spans="1:14" ht="12.75">
      <c r="A39" s="1" t="s">
        <v>42</v>
      </c>
      <c r="B39" s="1" t="s">
        <v>43</v>
      </c>
      <c r="C39" s="1" t="s">
        <v>44</v>
      </c>
      <c r="D39" s="1" t="s">
        <v>45</v>
      </c>
      <c r="E39" s="1" t="s">
        <v>46</v>
      </c>
      <c r="F39" s="1" t="s">
        <v>47</v>
      </c>
      <c r="G39" s="1" t="s">
        <v>48</v>
      </c>
      <c r="H39" s="1" t="s">
        <v>49</v>
      </c>
      <c r="M39" s="2"/>
      <c r="N39" s="2"/>
    </row>
    <row r="40" spans="1:14" ht="12.75">
      <c r="A40" s="1" t="s">
        <v>50</v>
      </c>
      <c r="B40" s="1" t="s">
        <v>32</v>
      </c>
      <c r="C40" s="1" t="s">
        <v>51</v>
      </c>
      <c r="D40" s="1">
        <v>20</v>
      </c>
      <c r="E40" s="1">
        <v>10</v>
      </c>
      <c r="F40" s="1">
        <v>600</v>
      </c>
      <c r="G40" s="1">
        <v>-600</v>
      </c>
      <c r="H40" s="1" t="s">
        <v>52</v>
      </c>
      <c r="M40" s="2"/>
      <c r="N40" s="2"/>
    </row>
    <row r="41" spans="1:14" ht="12.75">
      <c r="A41" s="1" t="s">
        <v>50</v>
      </c>
      <c r="B41" s="1" t="s">
        <v>35</v>
      </c>
      <c r="C41" s="1" t="s">
        <v>51</v>
      </c>
      <c r="D41" s="1">
        <v>20</v>
      </c>
      <c r="E41" s="1">
        <v>10</v>
      </c>
      <c r="F41" s="1">
        <v>600</v>
      </c>
      <c r="G41" s="1">
        <v>-600</v>
      </c>
      <c r="H41" s="1" t="s">
        <v>53</v>
      </c>
      <c r="M41" s="2"/>
      <c r="N41" s="2"/>
    </row>
    <row r="42" spans="1:14" ht="12.75">
      <c r="A42" s="1" t="s">
        <v>50</v>
      </c>
      <c r="B42" s="1" t="s">
        <v>33</v>
      </c>
      <c r="C42" s="1" t="s">
        <v>51</v>
      </c>
      <c r="D42" s="1">
        <v>20</v>
      </c>
      <c r="E42" s="1">
        <v>10</v>
      </c>
      <c r="F42" s="1">
        <v>600</v>
      </c>
      <c r="G42" s="1">
        <v>-600</v>
      </c>
      <c r="H42" s="1" t="s">
        <v>54</v>
      </c>
      <c r="M42" s="2"/>
      <c r="N42" s="2"/>
    </row>
    <row r="43" spans="1:14" ht="12.75">
      <c r="A43" s="1" t="s">
        <v>50</v>
      </c>
      <c r="B43" s="1" t="s">
        <v>34</v>
      </c>
      <c r="C43" s="1" t="s">
        <v>51</v>
      </c>
      <c r="D43" s="1">
        <v>20</v>
      </c>
      <c r="E43" s="1">
        <v>10</v>
      </c>
      <c r="F43" s="1">
        <v>600</v>
      </c>
      <c r="G43" s="1">
        <v>-600</v>
      </c>
      <c r="H43" s="1" t="s">
        <v>55</v>
      </c>
      <c r="M43" s="2"/>
      <c r="N43" s="2"/>
    </row>
    <row r="44" spans="1:14" ht="12.75">
      <c r="A44" s="1" t="s">
        <v>56</v>
      </c>
      <c r="B44" s="1" t="s">
        <v>36</v>
      </c>
      <c r="C44" s="1" t="s">
        <v>51</v>
      </c>
      <c r="D44" s="1">
        <v>20</v>
      </c>
      <c r="E44" s="1">
        <v>10</v>
      </c>
      <c r="F44" s="1">
        <v>600</v>
      </c>
      <c r="G44" s="1">
        <v>-600</v>
      </c>
      <c r="H44" s="1" t="s">
        <v>57</v>
      </c>
      <c r="M44" s="2"/>
      <c r="N44" s="2"/>
    </row>
    <row r="45" spans="1:14" ht="12.75">
      <c r="A45" s="1" t="s">
        <v>56</v>
      </c>
      <c r="B45" s="1" t="s">
        <v>37</v>
      </c>
      <c r="C45" s="1" t="s">
        <v>51</v>
      </c>
      <c r="D45" s="1">
        <v>20</v>
      </c>
      <c r="E45" s="1">
        <v>10</v>
      </c>
      <c r="F45" s="1">
        <v>600</v>
      </c>
      <c r="G45" s="1">
        <v>-600</v>
      </c>
      <c r="H45" s="1" t="s">
        <v>54</v>
      </c>
      <c r="M45" s="2"/>
      <c r="N45" s="2"/>
    </row>
    <row r="46" spans="1:14" ht="12.75">
      <c r="A46" s="1" t="s">
        <v>56</v>
      </c>
      <c r="B46" s="1" t="s">
        <v>38</v>
      </c>
      <c r="C46" s="1" t="s">
        <v>51</v>
      </c>
      <c r="D46" s="1">
        <v>20</v>
      </c>
      <c r="E46" s="1">
        <v>10</v>
      </c>
      <c r="F46" s="1">
        <v>600</v>
      </c>
      <c r="G46" s="1">
        <v>-600</v>
      </c>
      <c r="H46" s="1" t="s">
        <v>58</v>
      </c>
      <c r="M46" s="2"/>
      <c r="N46" s="2"/>
    </row>
    <row r="47" spans="1:14" ht="12.75">
      <c r="A47" s="1" t="s">
        <v>56</v>
      </c>
      <c r="B47" s="1" t="s">
        <v>39</v>
      </c>
      <c r="C47" s="1" t="s">
        <v>51</v>
      </c>
      <c r="D47" s="1">
        <v>20</v>
      </c>
      <c r="E47" s="1">
        <v>10</v>
      </c>
      <c r="F47" s="1">
        <v>600</v>
      </c>
      <c r="G47" s="1">
        <v>-600</v>
      </c>
      <c r="H47" s="1" t="s">
        <v>59</v>
      </c>
      <c r="M47" s="2"/>
      <c r="N47" s="2"/>
    </row>
    <row r="48" spans="1:14" ht="12.75">
      <c r="A48" s="1" t="s">
        <v>60</v>
      </c>
      <c r="B48" s="1" t="s">
        <v>40</v>
      </c>
      <c r="C48" s="1" t="s">
        <v>51</v>
      </c>
      <c r="D48" s="1">
        <v>20</v>
      </c>
      <c r="E48" s="1">
        <v>10</v>
      </c>
      <c r="F48" s="1">
        <v>500</v>
      </c>
      <c r="G48" s="1">
        <v>-500</v>
      </c>
      <c r="H48" s="1" t="s">
        <v>61</v>
      </c>
      <c r="M48" s="2"/>
      <c r="N48" s="2"/>
    </row>
    <row r="49" spans="1:14" ht="12.75">
      <c r="A49" s="1" t="s">
        <v>60</v>
      </c>
      <c r="B49" s="1" t="s">
        <v>41</v>
      </c>
      <c r="C49" s="1" t="s">
        <v>51</v>
      </c>
      <c r="D49" s="1">
        <v>20</v>
      </c>
      <c r="E49" s="1">
        <v>10</v>
      </c>
      <c r="F49" s="1">
        <v>500</v>
      </c>
      <c r="G49" s="1">
        <v>-500</v>
      </c>
      <c r="H49" s="1" t="s">
        <v>62</v>
      </c>
      <c r="M49" s="2"/>
      <c r="N49" s="2"/>
    </row>
    <row r="50" spans="13:14" ht="12.75">
      <c r="M50" s="2"/>
      <c r="N50" s="2"/>
    </row>
    <row r="51" spans="1:14" ht="12.75">
      <c r="A51" s="1" t="s">
        <v>67</v>
      </c>
      <c r="B51" s="1" t="s">
        <v>67</v>
      </c>
      <c r="C51" s="1" t="s">
        <v>67</v>
      </c>
      <c r="D51" s="1" t="s">
        <v>67</v>
      </c>
      <c r="E51" s="1" t="s">
        <v>67</v>
      </c>
      <c r="F51" s="1" t="s">
        <v>67</v>
      </c>
      <c r="G51" s="1" t="s">
        <v>67</v>
      </c>
      <c r="H51" s="1" t="s">
        <v>67</v>
      </c>
      <c r="I51" s="1" t="s">
        <v>67</v>
      </c>
      <c r="J51" s="1" t="s">
        <v>67</v>
      </c>
      <c r="K51" s="1" t="s">
        <v>67</v>
      </c>
      <c r="M51" s="2"/>
      <c r="N51" s="2"/>
    </row>
    <row r="52" spans="1:11" ht="12.75">
      <c r="A52" s="1" t="s">
        <v>67</v>
      </c>
      <c r="B52" s="1" t="s">
        <v>67</v>
      </c>
      <c r="C52" s="1" t="s">
        <v>67</v>
      </c>
      <c r="D52" s="1" t="s">
        <v>67</v>
      </c>
      <c r="E52" s="1" t="s">
        <v>67</v>
      </c>
      <c r="F52" s="1" t="s">
        <v>67</v>
      </c>
      <c r="G52" s="1" t="s">
        <v>67</v>
      </c>
      <c r="H52" s="1" t="s">
        <v>67</v>
      </c>
      <c r="I52" s="1" t="s">
        <v>67</v>
      </c>
      <c r="J52" s="1" t="s">
        <v>67</v>
      </c>
      <c r="K52" s="1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2008-04-28T21:09:17Z</dcterms:created>
  <dcterms:modified xsi:type="dcterms:W3CDTF">2008-04-28T21:10:21Z</dcterms:modified>
  <cp:category/>
  <cp:version/>
  <cp:contentType/>
  <cp:contentStatus/>
</cp:coreProperties>
</file>