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96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<sst xmlns="http://schemas.openxmlformats.org/spreadsheetml/2006/main" count="99" uniqueCount="51">
  <si>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petzite70254lt</t>
  </si>
  <si>
    <t>#4</t>
  </si>
  <si>
    <t>#5</t>
  </si>
  <si>
    <t>#6</t>
  </si>
  <si>
    <t>#7</t>
  </si>
  <si>
    <t>#10</t>
  </si>
  <si>
    <t>Ox</t>
  </si>
  <si>
    <t>Standard</t>
  </si>
  <si>
    <t>Dev</t>
  </si>
  <si>
    <t>Cu</t>
  </si>
  <si>
    <t>Ag</t>
  </si>
  <si>
    <t>Te</t>
  </si>
  <si>
    <t>Au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</si>
  <si>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</si>
  <si>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</si>
  <si>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</si>
  <si>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</si>
  <si>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</si>
  <si>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</si>
  <si>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</si>
  <si>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</si>
  <si>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</si>
  <si>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</si>
  <si>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</si>
  <si>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AgBiS2</t>
  </si>
  <si>
    <t>AuTe2</t>
  </si>
  <si>
    <t>LIF</t>
  </si>
  <si>
    <t>Ka</t>
  </si>
  <si>
    <t>chalcopy</t>
  </si>
  <si>
    <r>
      <t>Ag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AuTe</t>
    </r>
    <r>
      <rPr>
        <vertAlign val="subscript"/>
        <sz val="14"/>
        <rFont val="Times New Roman"/>
        <family val="1"/>
      </rPr>
      <t>2</t>
    </r>
  </si>
  <si>
    <t>Sum</t>
  </si>
  <si>
    <t>petzite70254dk</t>
  </si>
  <si>
    <t>#11</t>
  </si>
  <si>
    <t>#14</t>
  </si>
  <si>
    <t>dark</t>
  </si>
  <si>
    <t>ideal</t>
  </si>
  <si>
    <t>measured</t>
  </si>
  <si>
    <r>
      <t>Ag</t>
    </r>
    <r>
      <rPr>
        <vertAlign val="subscript"/>
        <sz val="14"/>
        <rFont val="Times New Roman"/>
        <family val="1"/>
      </rPr>
      <t>2.99</t>
    </r>
    <r>
      <rPr>
        <sz val="14"/>
        <rFont val="Times New Roman"/>
        <family val="1"/>
      </rPr>
      <t>Au</t>
    </r>
    <r>
      <rPr>
        <vertAlign val="subscript"/>
        <sz val="14"/>
        <rFont val="Times New Roman"/>
        <family val="1"/>
      </rPr>
      <t>1.01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2.00</t>
    </r>
  </si>
  <si>
    <t>Cation number normalized to 2 Te</t>
  </si>
  <si>
    <t>average</t>
  </si>
  <si>
    <t>stdev</t>
  </si>
  <si>
    <t>in formula</t>
  </si>
  <si>
    <t>?</t>
  </si>
  <si>
    <t>or</t>
  </si>
  <si>
    <r>
      <t>Ag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Au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2.00</t>
    </r>
  </si>
  <si>
    <t>WDS scan: Au Ag Te</t>
  </si>
  <si>
    <t>light phase</t>
  </si>
  <si>
    <t>Atom weights</t>
  </si>
  <si>
    <t>Atomic proiportions</t>
  </si>
  <si>
    <t>Atom numbers normalized to 6 apfu</t>
  </si>
  <si>
    <r>
      <t>Ag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(Au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2.00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</si>
</sst>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28">
      <selection activeCell="J47" sqref="J47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2" ht="12.75">
      <c r="A2" s="5" t="s">
        <v>46</v>
      </c>
      <c r="B2" s="5"/>
    </row>
    <row r="3" spans="2:14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N3" s="1" t="s">
        <v>45</v>
      </c>
    </row>
    <row r="4" spans="1:9" ht="12.75">
      <c r="A4" s="1" t="s">
        <v>6</v>
      </c>
      <c r="B4" s="1" t="s">
        <v>7</v>
      </c>
      <c r="C4" s="1" t="s">
        <v>8</v>
      </c>
      <c r="H4" s="1" t="s">
        <v>39</v>
      </c>
      <c r="I4" s="1" t="s">
        <v>40</v>
      </c>
    </row>
    <row r="5" spans="1:19" ht="12.75">
      <c r="A5" s="1" t="s">
        <v>10</v>
      </c>
      <c r="B5" s="2">
        <v>42.04</v>
      </c>
      <c r="C5" s="2">
        <v>42.02</v>
      </c>
      <c r="D5" s="2">
        <v>42.52</v>
      </c>
      <c r="E5" s="2">
        <v>41.22</v>
      </c>
      <c r="F5" s="2">
        <v>42.52</v>
      </c>
      <c r="G5" s="2"/>
      <c r="H5" s="2">
        <f>AVERAGE(B5:F5)</f>
        <v>42.06400000000001</v>
      </c>
      <c r="I5" s="2">
        <f>STDEV(B5:F5)</f>
        <v>0.5316765934285618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 t="s">
        <v>12</v>
      </c>
      <c r="B6" s="2">
        <v>25.96</v>
      </c>
      <c r="C6" s="2">
        <v>25.31</v>
      </c>
      <c r="D6" s="2">
        <v>25.77</v>
      </c>
      <c r="E6" s="2">
        <v>25.76</v>
      </c>
      <c r="F6" s="2">
        <v>26.46</v>
      </c>
      <c r="G6" s="2"/>
      <c r="H6" s="2">
        <f>AVERAGE(B6:F6)</f>
        <v>25.851999999999997</v>
      </c>
      <c r="I6" s="2">
        <f>STDEV(B6:F6)</f>
        <v>0.4154154546958719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1" t="s">
        <v>11</v>
      </c>
      <c r="B7" s="2">
        <v>33.02</v>
      </c>
      <c r="C7" s="2">
        <v>33.2</v>
      </c>
      <c r="D7" s="2">
        <v>33.35</v>
      </c>
      <c r="E7" s="2">
        <v>33.07</v>
      </c>
      <c r="F7" s="2">
        <v>33.59</v>
      </c>
      <c r="G7" s="2"/>
      <c r="H7" s="2">
        <f>AVERAGE(B7:F7)</f>
        <v>33.245999999999995</v>
      </c>
      <c r="I7" s="2">
        <f>STDEV(B7:F7)</f>
        <v>0.23093289068561598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" t="s">
        <v>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/>
      <c r="H8" s="2">
        <f>AVERAGE(B8:F8)</f>
        <v>0</v>
      </c>
      <c r="I8" s="2">
        <f>STDEV(B8:F8)</f>
        <v>0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" t="s">
        <v>13</v>
      </c>
      <c r="B9" s="2">
        <f>SUM(B5:B8)</f>
        <v>101.02000000000001</v>
      </c>
      <c r="C9" s="2">
        <f>SUM(C5:C8)</f>
        <v>100.53</v>
      </c>
      <c r="D9" s="2">
        <f>SUM(D5:D8)</f>
        <v>101.64000000000001</v>
      </c>
      <c r="E9" s="2">
        <f>SUM(E5:E8)</f>
        <v>100.05000000000001</v>
      </c>
      <c r="F9" s="2">
        <f>SUM(F5:F8)</f>
        <v>102.57000000000001</v>
      </c>
      <c r="G9" s="2"/>
      <c r="H9" s="2">
        <f>AVERAGE(B9:F9)</f>
        <v>101.162</v>
      </c>
      <c r="I9" s="2">
        <f>STDEV(B9:F9)</f>
        <v>0.9832446287678902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1" t="s">
        <v>47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1" t="s">
        <v>10</v>
      </c>
      <c r="B12" s="2">
        <v>107.868</v>
      </c>
      <c r="C12" s="2">
        <v>107.868</v>
      </c>
      <c r="D12" s="2">
        <v>107.868</v>
      </c>
      <c r="E12" s="2">
        <v>107.868</v>
      </c>
      <c r="F12" s="2">
        <v>107.868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" t="s">
        <v>12</v>
      </c>
      <c r="B13" s="2">
        <v>196.966</v>
      </c>
      <c r="C13" s="2">
        <v>196.966</v>
      </c>
      <c r="D13" s="2">
        <v>196.966</v>
      </c>
      <c r="E13" s="2">
        <v>196.966</v>
      </c>
      <c r="F13" s="2">
        <v>196.966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" t="s">
        <v>11</v>
      </c>
      <c r="B14" s="2">
        <v>127.603</v>
      </c>
      <c r="C14" s="2">
        <v>127.603</v>
      </c>
      <c r="D14" s="2">
        <v>127.603</v>
      </c>
      <c r="E14" s="2">
        <v>127.603</v>
      </c>
      <c r="F14" s="2">
        <v>127.603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1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1" t="s">
        <v>10</v>
      </c>
      <c r="B17" s="2">
        <f>B5/B12</f>
        <v>0.3897356027737605</v>
      </c>
      <c r="C17" s="2">
        <f>C5/C12</f>
        <v>0.38955019097415367</v>
      </c>
      <c r="D17" s="2">
        <f>D5/D12</f>
        <v>0.39418548596432684</v>
      </c>
      <c r="E17" s="2">
        <f>E5/E12</f>
        <v>0.3821337189898765</v>
      </c>
      <c r="F17" s="2">
        <f>F5/F12</f>
        <v>0.39418548596432684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12</v>
      </c>
      <c r="B18" s="2">
        <f aca="true" t="shared" si="0" ref="B18:F19">B6/B13</f>
        <v>0.1317993968502178</v>
      </c>
      <c r="C18" s="2">
        <f t="shared" si="0"/>
        <v>0.1284993349105937</v>
      </c>
      <c r="D18" s="2">
        <f t="shared" si="0"/>
        <v>0.13083476336017383</v>
      </c>
      <c r="E18" s="2">
        <f t="shared" si="0"/>
        <v>0.1307839931764873</v>
      </c>
      <c r="F18" s="2">
        <f t="shared" si="0"/>
        <v>0.13433790603454404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11</v>
      </c>
      <c r="B19" s="2">
        <f>B7/B14</f>
        <v>0.25877134550128134</v>
      </c>
      <c r="C19" s="2">
        <f>C7/C14</f>
        <v>0.2601819706433235</v>
      </c>
      <c r="D19" s="2">
        <f>D7/D14</f>
        <v>0.2613574915950252</v>
      </c>
      <c r="E19" s="2">
        <f>E7/E14</f>
        <v>0.2591631858185153</v>
      </c>
      <c r="F19" s="2">
        <f>F7/F14</f>
        <v>0.26323832511774803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30</v>
      </c>
      <c r="B20" s="2">
        <f>SUM(B17:B19)</f>
        <v>0.7803063451252596</v>
      </c>
      <c r="C20" s="2">
        <f>SUM(C17:C19)</f>
        <v>0.7782314965280709</v>
      </c>
      <c r="D20" s="2">
        <f>SUM(D17:D19)</f>
        <v>0.7863777409195258</v>
      </c>
      <c r="E20" s="2">
        <f>SUM(E17:E19)</f>
        <v>0.7720808979848791</v>
      </c>
      <c r="F20" s="2">
        <f>SUM(F17:F19)</f>
        <v>0.7917617171166189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" t="s">
        <v>49</v>
      </c>
      <c r="B22" s="2"/>
      <c r="C22" s="2"/>
      <c r="D22" s="2"/>
      <c r="E22" s="2"/>
      <c r="F22" s="2"/>
      <c r="G22" s="2"/>
      <c r="H22" s="1" t="s">
        <v>39</v>
      </c>
      <c r="I22" s="1" t="s">
        <v>40</v>
      </c>
      <c r="J22" s="2" t="s">
        <v>41</v>
      </c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1" t="s">
        <v>10</v>
      </c>
      <c r="B23" s="6">
        <f>B17*6/B20</f>
        <v>2.996789185748818</v>
      </c>
      <c r="C23" s="6">
        <f>C17*6/C20</f>
        <v>3.003349461275133</v>
      </c>
      <c r="D23" s="6">
        <f>D17*6/D20</f>
        <v>3.0076040975172966</v>
      </c>
      <c r="E23" s="6">
        <f>E17*6/E20</f>
        <v>2.9696399948806436</v>
      </c>
      <c r="F23" s="6">
        <f>F17*6/F20</f>
        <v>2.987152402870727</v>
      </c>
      <c r="G23" s="6"/>
      <c r="H23" s="6">
        <f>AVERAGE(B23:F23)</f>
        <v>2.9929070284585237</v>
      </c>
      <c r="I23" s="6">
        <f>STDEV(B23:F23)</f>
        <v>0.015121094160541259</v>
      </c>
      <c r="J23" s="4">
        <v>2.99</v>
      </c>
      <c r="K23" s="4">
        <v>3</v>
      </c>
      <c r="L23" s="2"/>
      <c r="M23" s="2"/>
      <c r="N23" s="2"/>
      <c r="O23" s="2"/>
      <c r="P23" s="2"/>
      <c r="Q23" s="2"/>
      <c r="R23" s="2"/>
      <c r="S23" s="2"/>
    </row>
    <row r="24" spans="1:19" ht="12.75">
      <c r="A24" s="1" t="s">
        <v>12</v>
      </c>
      <c r="B24" s="6">
        <f>B18*6/B20</f>
        <v>1.0134434841413</v>
      </c>
      <c r="C24" s="6">
        <f>C18*6/C20</f>
        <v>0.9907026545484365</v>
      </c>
      <c r="D24" s="6">
        <f>D18*6/D20</f>
        <v>0.9982589019408383</v>
      </c>
      <c r="E24" s="6">
        <f>E18*6/E20</f>
        <v>1.0163494021248172</v>
      </c>
      <c r="F24" s="6">
        <f>F18*6/F20</f>
        <v>1.018017692422156</v>
      </c>
      <c r="G24" s="6"/>
      <c r="H24" s="6">
        <f>AVERAGE(B24:F24)</f>
        <v>1.0073544270355097</v>
      </c>
      <c r="I24" s="6">
        <f>STDEV(B24:F24)</f>
        <v>0.012162457869509967</v>
      </c>
      <c r="J24" s="4">
        <v>1.01</v>
      </c>
      <c r="K24" s="4">
        <v>1</v>
      </c>
      <c r="L24" s="2"/>
      <c r="M24" s="2"/>
      <c r="N24" s="2"/>
      <c r="O24" s="2"/>
      <c r="P24" s="2"/>
      <c r="Q24" s="2"/>
      <c r="R24" s="2"/>
      <c r="S24" s="2"/>
    </row>
    <row r="25" spans="1:19" ht="12.75">
      <c r="A25" s="1" t="s">
        <v>11</v>
      </c>
      <c r="B25" s="6">
        <f>B19*6/B20</f>
        <v>1.989767330109882</v>
      </c>
      <c r="C25" s="6">
        <f>C19*6/C20</f>
        <v>2.0059478841764307</v>
      </c>
      <c r="D25" s="6">
        <f>D19*6/D20</f>
        <v>1.994137000541865</v>
      </c>
      <c r="E25" s="6">
        <f>E19*6/E20</f>
        <v>2.014010602994539</v>
      </c>
      <c r="F25" s="6">
        <f>F19*6/F20</f>
        <v>1.994829904707117</v>
      </c>
      <c r="G25" s="6"/>
      <c r="H25" s="6">
        <f>AVERAGE(B25:F25)</f>
        <v>1.9997385445059668</v>
      </c>
      <c r="I25" s="6">
        <f>STDEV(B25:F25)</f>
        <v>0.00996424493667444</v>
      </c>
      <c r="J25" s="4">
        <v>2</v>
      </c>
      <c r="K25" s="4">
        <v>2</v>
      </c>
      <c r="L25" s="2"/>
      <c r="M25" s="2"/>
      <c r="N25" s="2"/>
      <c r="O25" s="2"/>
      <c r="P25" s="2"/>
      <c r="Q25" s="2"/>
      <c r="R25" s="2"/>
      <c r="S25" s="2"/>
    </row>
    <row r="26" spans="1:19" ht="12.75">
      <c r="A26" s="1" t="s">
        <v>30</v>
      </c>
      <c r="B26" s="6">
        <f>SUM(B23:B25)</f>
        <v>6</v>
      </c>
      <c r="C26" s="6">
        <f>SUM(C23:C25)</f>
        <v>6</v>
      </c>
      <c r="D26" s="6">
        <f>SUM(D23:D25)</f>
        <v>6</v>
      </c>
      <c r="E26" s="6">
        <f>SUM(E23:E25)</f>
        <v>6</v>
      </c>
      <c r="F26" s="6">
        <f>SUM(F23:F25)</f>
        <v>6</v>
      </c>
      <c r="G26" s="6"/>
      <c r="H26" s="6">
        <f>AVERAGE(B26:F26)</f>
        <v>6</v>
      </c>
      <c r="I26" s="6">
        <f>STDEV(B26:F26)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4:7" ht="20.25">
      <c r="D29" s="1" t="s">
        <v>35</v>
      </c>
      <c r="G29" s="3" t="s">
        <v>29</v>
      </c>
    </row>
    <row r="30" spans="4:11" ht="20.25">
      <c r="D30" s="1" t="s">
        <v>36</v>
      </c>
      <c r="G30" s="3" t="s">
        <v>37</v>
      </c>
      <c r="K30" s="1" t="s">
        <v>43</v>
      </c>
    </row>
    <row r="31" ht="20.25">
      <c r="G31" s="3" t="s">
        <v>44</v>
      </c>
    </row>
    <row r="32" ht="13.5">
      <c r="G32"/>
    </row>
    <row r="33" spans="1:8" ht="12.75">
      <c r="A33" s="1" t="s">
        <v>14</v>
      </c>
      <c r="B33" s="1" t="s">
        <v>15</v>
      </c>
      <c r="C33" s="1" t="s">
        <v>16</v>
      </c>
      <c r="D33" s="1" t="s">
        <v>17</v>
      </c>
      <c r="E33" s="1" t="s">
        <v>18</v>
      </c>
      <c r="F33" s="1" t="s">
        <v>19</v>
      </c>
      <c r="G33" s="1" t="s">
        <v>20</v>
      </c>
      <c r="H33" s="1" t="s">
        <v>21</v>
      </c>
    </row>
    <row r="34" spans="1:8" ht="12.75">
      <c r="A34" s="1" t="s">
        <v>22</v>
      </c>
      <c r="B34" s="1" t="s">
        <v>10</v>
      </c>
      <c r="C34" s="1" t="s">
        <v>23</v>
      </c>
      <c r="D34" s="1">
        <v>20</v>
      </c>
      <c r="E34" s="1">
        <v>10</v>
      </c>
      <c r="F34" s="1">
        <v>500</v>
      </c>
      <c r="G34" s="1">
        <v>-500</v>
      </c>
      <c r="H34" s="1" t="s">
        <v>24</v>
      </c>
    </row>
    <row r="35" spans="1:8" ht="12.75">
      <c r="A35" s="1" t="s">
        <v>22</v>
      </c>
      <c r="B35" s="1" t="s">
        <v>11</v>
      </c>
      <c r="C35" s="1" t="s">
        <v>23</v>
      </c>
      <c r="D35" s="1">
        <v>20</v>
      </c>
      <c r="E35" s="1">
        <v>10</v>
      </c>
      <c r="F35" s="1">
        <v>250</v>
      </c>
      <c r="G35" s="1">
        <v>-300</v>
      </c>
      <c r="H35" s="1" t="s">
        <v>25</v>
      </c>
    </row>
    <row r="36" spans="1:8" ht="12.75">
      <c r="A36" s="1" t="s">
        <v>26</v>
      </c>
      <c r="B36" s="1" t="s">
        <v>9</v>
      </c>
      <c r="C36" s="1" t="s">
        <v>27</v>
      </c>
      <c r="D36" s="1">
        <v>20</v>
      </c>
      <c r="E36" s="1">
        <v>10</v>
      </c>
      <c r="F36" s="1">
        <v>300</v>
      </c>
      <c r="G36" s="1">
        <v>-250</v>
      </c>
      <c r="H36" s="1" t="s">
        <v>28</v>
      </c>
    </row>
    <row r="37" spans="1:8" ht="12.75">
      <c r="A37" s="1" t="s">
        <v>26</v>
      </c>
      <c r="B37" s="1" t="s">
        <v>12</v>
      </c>
      <c r="C37" s="1" t="s">
        <v>23</v>
      </c>
      <c r="D37" s="1">
        <v>20</v>
      </c>
      <c r="E37" s="1">
        <v>10</v>
      </c>
      <c r="F37" s="1">
        <v>500</v>
      </c>
      <c r="G37" s="1">
        <v>-500</v>
      </c>
      <c r="H37" s="1" t="s">
        <v>25</v>
      </c>
    </row>
    <row r="44" ht="12.75">
      <c r="A44" s="1" t="s">
        <v>34</v>
      </c>
    </row>
    <row r="45" spans="2:5" ht="12.75">
      <c r="B45" s="1" t="s">
        <v>31</v>
      </c>
      <c r="C45" s="1" t="s">
        <v>31</v>
      </c>
      <c r="D45" s="1" t="s">
        <v>31</v>
      </c>
      <c r="E45" s="1" t="s">
        <v>31</v>
      </c>
    </row>
    <row r="46" spans="2:3" ht="12.75">
      <c r="B46" s="1" t="s">
        <v>32</v>
      </c>
      <c r="C46" s="1" t="s">
        <v>33</v>
      </c>
    </row>
    <row r="47" spans="1:7" ht="12.75">
      <c r="A47" s="1" t="s">
        <v>6</v>
      </c>
      <c r="F47" s="1" t="s">
        <v>39</v>
      </c>
      <c r="G47" s="1" t="s">
        <v>40</v>
      </c>
    </row>
    <row r="48" spans="1:10" ht="12.75">
      <c r="A48" s="1" t="s">
        <v>9</v>
      </c>
      <c r="B48" s="2">
        <v>0.05</v>
      </c>
      <c r="C48" s="2">
        <v>0.11</v>
      </c>
      <c r="D48" s="2"/>
      <c r="F48" s="2">
        <f>AVERAGE(B48:C48)</f>
        <v>0.08</v>
      </c>
      <c r="G48" s="2">
        <f>STDEV(B48:C48)</f>
        <v>0.04242640687119285</v>
      </c>
      <c r="H48" s="2"/>
      <c r="I48" s="2"/>
      <c r="J48" s="2"/>
    </row>
    <row r="49" spans="1:10" ht="12.75">
      <c r="A49" s="1" t="s">
        <v>10</v>
      </c>
      <c r="B49" s="2">
        <v>39.71</v>
      </c>
      <c r="C49" s="2">
        <v>41.34</v>
      </c>
      <c r="D49" s="2"/>
      <c r="F49" s="2">
        <f aca="true" t="shared" si="1" ref="F49:F58">AVERAGE(B49:C49)</f>
        <v>40.525000000000006</v>
      </c>
      <c r="G49" s="2">
        <f aca="true" t="shared" si="2" ref="G49:G58">STDEV(B49:C49)</f>
        <v>1.1525840533338645</v>
      </c>
      <c r="H49" s="2"/>
      <c r="I49" s="2"/>
      <c r="J49" s="2"/>
    </row>
    <row r="50" spans="1:10" ht="12.75">
      <c r="A50" s="1" t="s">
        <v>11</v>
      </c>
      <c r="B50" s="2">
        <v>31.18</v>
      </c>
      <c r="C50" s="2">
        <v>32.54</v>
      </c>
      <c r="D50" s="2"/>
      <c r="F50" s="2">
        <f t="shared" si="1"/>
        <v>31.86</v>
      </c>
      <c r="G50" s="2">
        <f t="shared" si="2"/>
        <v>0.9616652224137071</v>
      </c>
      <c r="H50" s="2"/>
      <c r="I50" s="2"/>
      <c r="J50" s="2"/>
    </row>
    <row r="51" spans="1:10" ht="12.75">
      <c r="A51" s="1" t="s">
        <v>12</v>
      </c>
      <c r="B51" s="2">
        <v>21.26</v>
      </c>
      <c r="C51" s="2">
        <v>19.42</v>
      </c>
      <c r="D51" s="2"/>
      <c r="F51" s="2">
        <f t="shared" si="1"/>
        <v>20.340000000000003</v>
      </c>
      <c r="G51" s="2">
        <f t="shared" si="2"/>
        <v>1.3010764773831731</v>
      </c>
      <c r="H51" s="2"/>
      <c r="I51" s="2"/>
      <c r="J51" s="2"/>
    </row>
    <row r="52" spans="1:10" ht="12.75">
      <c r="A52" s="1" t="s">
        <v>13</v>
      </c>
      <c r="B52" s="2">
        <v>92.2</v>
      </c>
      <c r="C52" s="2">
        <v>93.41</v>
      </c>
      <c r="D52" s="2"/>
      <c r="F52" s="2">
        <f t="shared" si="1"/>
        <v>92.805</v>
      </c>
      <c r="G52" s="2">
        <f t="shared" si="2"/>
        <v>0.8555992052349674</v>
      </c>
      <c r="H52" s="2"/>
      <c r="I52" s="2"/>
      <c r="J52" s="2"/>
    </row>
    <row r="53" spans="2:10" ht="12.75">
      <c r="B53" s="2"/>
      <c r="C53" s="2"/>
      <c r="D53" s="2"/>
      <c r="F53" s="2"/>
      <c r="G53" s="2"/>
      <c r="H53" s="2"/>
      <c r="I53" s="2"/>
      <c r="J53" s="2"/>
    </row>
    <row r="54" spans="1:10" ht="12.75">
      <c r="A54" s="1" t="s">
        <v>38</v>
      </c>
      <c r="B54" s="2"/>
      <c r="C54" s="2"/>
      <c r="D54" s="2"/>
      <c r="F54" s="1" t="s">
        <v>39</v>
      </c>
      <c r="G54" s="1" t="s">
        <v>40</v>
      </c>
      <c r="H54" s="2" t="s">
        <v>41</v>
      </c>
      <c r="I54" s="2"/>
      <c r="J54" s="2"/>
    </row>
    <row r="55" spans="1:10" ht="12.75">
      <c r="A55" s="1" t="s">
        <v>10</v>
      </c>
      <c r="B55" s="2">
        <v>3.013</v>
      </c>
      <c r="C55" s="2">
        <v>3.006</v>
      </c>
      <c r="D55" s="2"/>
      <c r="F55" s="2">
        <f>AVERAGE(B55:C55)</f>
        <v>3.0095</v>
      </c>
      <c r="G55" s="2">
        <f>STDEV(B55:C55)</f>
        <v>0.004949747468158308</v>
      </c>
      <c r="H55" s="2">
        <v>3.01</v>
      </c>
      <c r="I55" s="2"/>
      <c r="J55" s="2"/>
    </row>
    <row r="56" spans="1:10" ht="12.75">
      <c r="A56" s="1" t="s">
        <v>12</v>
      </c>
      <c r="B56" s="2">
        <v>0.883</v>
      </c>
      <c r="C56" s="2">
        <v>0.773</v>
      </c>
      <c r="D56" s="2"/>
      <c r="F56" s="2">
        <f>AVERAGE(B56:C56)</f>
        <v>0.8280000000000001</v>
      </c>
      <c r="G56" s="2">
        <f>STDEV(B56:C56)</f>
        <v>0.07778174593051951</v>
      </c>
      <c r="H56" s="2">
        <v>0.99</v>
      </c>
      <c r="I56" s="2" t="s">
        <v>42</v>
      </c>
      <c r="J56" s="2"/>
    </row>
    <row r="57" spans="1:10" ht="12.75">
      <c r="A57" s="1" t="s">
        <v>9</v>
      </c>
      <c r="B57" s="2">
        <v>0.006</v>
      </c>
      <c r="C57" s="2">
        <v>0.014</v>
      </c>
      <c r="D57" s="2"/>
      <c r="F57" s="2">
        <f t="shared" si="1"/>
        <v>0.01</v>
      </c>
      <c r="G57" s="2">
        <f t="shared" si="2"/>
        <v>0.005656854249492382</v>
      </c>
      <c r="H57" s="2">
        <v>0.01</v>
      </c>
      <c r="I57" s="2"/>
      <c r="J57" s="2"/>
    </row>
    <row r="58" spans="1:10" ht="12.75">
      <c r="A58" s="1" t="s">
        <v>13</v>
      </c>
      <c r="B58" s="2">
        <v>3.902</v>
      </c>
      <c r="C58" s="2">
        <v>3.792</v>
      </c>
      <c r="D58" s="2"/>
      <c r="F58" s="2">
        <f t="shared" si="1"/>
        <v>3.847</v>
      </c>
      <c r="G58" s="2">
        <f t="shared" si="2"/>
        <v>0.07778174593053236</v>
      </c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20.25">
      <c r="B60" s="2"/>
      <c r="C60" s="2"/>
      <c r="D60" s="2"/>
      <c r="E60" s="2"/>
      <c r="F60" s="3" t="s">
        <v>50</v>
      </c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2008-02-11T23:16:14Z</dcterms:created>
  <dcterms:modified xsi:type="dcterms:W3CDTF">2008-02-11T23:33:10Z</dcterms:modified>
  <cp:category/>
  <cp:version/>
  <cp:contentType/>
  <cp:contentStatus/>
</cp:coreProperties>
</file>