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045" windowHeight="12345" activeTab="0"/>
  </bookViews>
  <sheets>
    <sheet name="PDFoutput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<sst xmlns="http://schemas.openxmlformats.org/spreadsheetml/2006/main" count="68" uniqueCount="64">
  <si>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#1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</si>
  <si>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</si>
  <si>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</si>
  <si>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</si>
  <si>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</si>
  <si>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</si>
  <si>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</si>
  <si>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</si>
  <si>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</si>
  <si>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</si>
  <si>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Average</t>
  </si>
  <si>
    <t>Totals</t>
  </si>
  <si>
    <t>Cation</t>
  </si>
  <si>
    <t>K</t>
  </si>
  <si>
    <t>Fe</t>
  </si>
  <si>
    <t>As</t>
  </si>
  <si>
    <t>Analysis</t>
  </si>
  <si>
    <t>Electron Microprobe Data</t>
  </si>
  <si>
    <t>Weight Percents</t>
  </si>
  <si>
    <r>
      <t xml:space="preserve">Rruff ID: </t>
    </r>
    <r>
      <rPr>
        <b/>
        <sz val="11"/>
        <rFont val="Times New Roman"/>
        <family val="1"/>
      </rPr>
      <t>R050574</t>
    </r>
  </si>
  <si>
    <r>
      <t xml:space="preserve">Mineral: </t>
    </r>
    <r>
      <rPr>
        <b/>
        <sz val="11"/>
        <rFont val="Times New Roman"/>
        <family val="1"/>
      </rPr>
      <t xml:space="preserve"> Pharmacosiderite</t>
    </r>
  </si>
  <si>
    <r>
      <t>Locality:</t>
    </r>
    <r>
      <rPr>
        <sz val="11"/>
        <rFont val="Times New Roman"/>
        <family val="1"/>
      </rPr>
      <t xml:space="preserve"> Cornwall, England</t>
    </r>
  </si>
  <si>
    <t>StDev</t>
  </si>
  <si>
    <t>ACN</t>
  </si>
  <si>
    <t>NCN</t>
  </si>
  <si>
    <t>Ideal Chemistry:</t>
  </si>
  <si>
    <t xml:space="preserve">Calculcated chemistry:    </t>
  </si>
  <si>
    <t>Microprobe Calibration Data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</si>
  <si>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</si>
  <si>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</si>
  <si>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</si>
  <si>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</si>
  <si>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</si>
  <si>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</si>
  <si>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</si>
  <si>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</si>
  <si>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Instrument: Cameca SX50</t>
  </si>
  <si>
    <t>PET</t>
  </si>
  <si>
    <t>Ka</t>
  </si>
  <si>
    <t>Sample Voltage: 15 kV</t>
  </si>
  <si>
    <t>LIF</t>
  </si>
  <si>
    <t>La</t>
  </si>
  <si>
    <t>Acceleration Current: 10 nA</t>
  </si>
  <si>
    <t>Beam Size: 10 microns</t>
  </si>
  <si>
    <t>Date of Analysis: 05/05/2006</t>
  </si>
  <si>
    <t>ACN: Average Number of Cations</t>
  </si>
  <si>
    <t>StDev: Standard Deviation</t>
  </si>
  <si>
    <r>
      <t>KFe</t>
    </r>
    <r>
      <rPr>
        <vertAlign val="superscript"/>
        <sz val="12"/>
        <rFont val="Times New Roman"/>
        <family val="1"/>
      </rPr>
      <t>3+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(AsO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(OH)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·6-7H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</si>
  <si>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</si>
  <si>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</si>
  <si>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As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</si>
  <si>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NCN: Normalized Cation Numbers  (NCN = ACN*8/8.25)</t>
  </si>
  <si>
    <r>
      <t>Fe</t>
    </r>
    <r>
      <rPr>
        <vertAlign val="superscript"/>
        <sz val="10"/>
        <rFont val="Times New Roman"/>
        <family val="1"/>
      </rPr>
      <t>3+</t>
    </r>
  </si>
  <si>
    <t>TAP</t>
  </si>
  <si>
    <t>as</t>
  </si>
  <si>
    <t>fayalite</t>
  </si>
  <si>
    <t>kspar-OR1</t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</si>
  <si>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O*</t>
    </r>
  </si>
  <si>
    <t>*calculated values</t>
  </si>
  <si>
    <t>CNISF**</t>
  </si>
  <si>
    <t>CNISF** = cation number in structural formulae, charged balanced</t>
  </si>
  <si>
    <t>Cation numbers normalized to 12 Oxygens and 4 (OH)</t>
  </si>
  <si>
    <r>
      <t>Fe</t>
    </r>
    <r>
      <rPr>
        <vertAlign val="superscript"/>
        <sz val="10"/>
        <rFont val="Times New Roman"/>
        <family val="1"/>
      </rPr>
      <t>2+</t>
    </r>
  </si>
  <si>
    <r>
      <t>K</t>
    </r>
    <r>
      <rPr>
        <vertAlign val="subscript"/>
        <sz val="12"/>
        <rFont val="Times New Roman"/>
        <family val="1"/>
      </rPr>
      <t>1.270</t>
    </r>
    <r>
      <rPr>
        <sz val="12"/>
        <rFont val="Times New Roman"/>
        <family val="1"/>
      </rPr>
      <t>(Fe</t>
    </r>
    <r>
      <rPr>
        <vertAlign val="superscript"/>
        <sz val="12"/>
        <rFont val="Times New Roman"/>
        <family val="1"/>
      </rPr>
      <t>3+</t>
    </r>
    <r>
      <rPr>
        <vertAlign val="subscript"/>
        <sz val="12"/>
        <rFont val="Times New Roman"/>
        <family val="1"/>
      </rPr>
      <t>3.73</t>
    </r>
    <r>
      <rPr>
        <sz val="12"/>
        <rFont val="Times New Roman"/>
        <family val="1"/>
      </rPr>
      <t>Fe</t>
    </r>
    <r>
      <rPr>
        <vertAlign val="superscript"/>
        <sz val="12"/>
        <rFont val="Times New Roman"/>
        <family val="1"/>
      </rPr>
      <t>2+</t>
    </r>
    <r>
      <rPr>
        <vertAlign val="subscript"/>
        <sz val="12"/>
        <rFont val="Times New Roman"/>
        <family val="1"/>
      </rPr>
      <t>0.27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Σ=4</t>
    </r>
    <r>
      <rPr>
        <sz val="12"/>
        <rFont val="Times New Roman"/>
        <family val="1"/>
      </rPr>
      <t>(As</t>
    </r>
    <r>
      <rPr>
        <vertAlign val="subscript"/>
        <sz val="12"/>
        <rFont val="Times New Roman"/>
        <family val="1"/>
      </rPr>
      <t>1.00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(OH)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·6-7H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</si>
</sst>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13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9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2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M51" sqref="M51"/>
    </sheetView>
  </sheetViews>
  <sheetFormatPr defaultColWidth="9.00390625" defaultRowHeight="13.5"/>
  <cols>
    <col min="1" max="1" width="9.00390625" style="1" customWidth="1"/>
    <col min="2" max="7" width="5.875" style="1" customWidth="1"/>
    <col min="8" max="8" width="6.125" style="1" customWidth="1"/>
    <col min="9" max="11" width="5.875" style="1" customWidth="1"/>
    <col min="12" max="12" width="3.00390625" style="1" customWidth="1"/>
    <col min="13" max="13" width="6.75390625" style="1" customWidth="1"/>
    <col min="14" max="14" width="5.875" style="1" customWidth="1"/>
    <col min="15" max="15" width="4.00390625" style="1" customWidth="1"/>
    <col min="16" max="16" width="0.12890625" style="1" customWidth="1"/>
    <col min="17" max="21" width="5.875" style="1" hidden="1" customWidth="1"/>
    <col min="22" max="22" width="9.00390625" style="1" hidden="1" customWidth="1"/>
    <col min="23" max="23" width="6.50390625" style="1" customWidth="1"/>
    <col min="24" max="24" width="9.00390625" style="1" hidden="1" customWidth="1"/>
    <col min="25" max="25" width="0.2421875" style="1" customWidth="1"/>
    <col min="26" max="16384" width="9.00390625" style="1" customWidth="1"/>
  </cols>
  <sheetData>
    <row r="1" spans="1:23" ht="18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ht="12.75">
      <c r="G2" s="2"/>
    </row>
    <row r="3" spans="1:5" s="3" customFormat="1" ht="15">
      <c r="A3" s="3" t="s">
        <v>19</v>
      </c>
      <c r="E3" s="3" t="s">
        <v>20</v>
      </c>
    </row>
    <row r="4" spans="1:6" s="3" customFormat="1" ht="15">
      <c r="A4" s="40" t="s">
        <v>21</v>
      </c>
      <c r="B4" s="40"/>
      <c r="C4" s="40"/>
      <c r="D4" s="40"/>
      <c r="E4" s="40"/>
      <c r="F4" s="40"/>
    </row>
    <row r="6" spans="1:11" s="3" customFormat="1" ht="15">
      <c r="A6" s="4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3.75" customHeight="1"/>
    <row r="8" spans="1:14" ht="12" customHeight="1">
      <c r="A8" s="30" t="s">
        <v>16</v>
      </c>
      <c r="B8" s="31" t="s">
        <v>0</v>
      </c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  <c r="J8" s="31" t="s">
        <v>8</v>
      </c>
      <c r="K8" s="31" t="s">
        <v>9</v>
      </c>
      <c r="L8" s="29"/>
      <c r="M8" s="31" t="s">
        <v>10</v>
      </c>
      <c r="N8" s="31" t="s">
        <v>22</v>
      </c>
    </row>
    <row r="9" spans="1:14" ht="16.5" customHeight="1">
      <c r="A9" s="18" t="s">
        <v>48</v>
      </c>
      <c r="B9" s="23">
        <v>7.59</v>
      </c>
      <c r="C9" s="23">
        <v>7.66</v>
      </c>
      <c r="D9" s="23">
        <v>7.53</v>
      </c>
      <c r="E9" s="23">
        <v>7.33</v>
      </c>
      <c r="F9" s="23">
        <v>6.46</v>
      </c>
      <c r="G9" s="23">
        <v>7.48</v>
      </c>
      <c r="H9" s="23">
        <v>7.14</v>
      </c>
      <c r="I9" s="23">
        <v>7.62</v>
      </c>
      <c r="J9" s="23">
        <v>7.58</v>
      </c>
      <c r="K9" s="23">
        <v>7.47</v>
      </c>
      <c r="L9" s="18"/>
      <c r="M9" s="24">
        <f>AVERAGE(B9:K9)</f>
        <v>7.386</v>
      </c>
      <c r="N9" s="24">
        <f>STDEV(B9:K9)</f>
        <v>0.3600678948321746</v>
      </c>
    </row>
    <row r="10" spans="1:14" ht="16.5" customHeight="1">
      <c r="A10" s="18" t="s">
        <v>49</v>
      </c>
      <c r="B10" s="23">
        <v>37.32</v>
      </c>
      <c r="C10" s="23">
        <v>37.65</v>
      </c>
      <c r="D10" s="23">
        <v>37.62</v>
      </c>
      <c r="E10" s="23">
        <v>38.77</v>
      </c>
      <c r="F10" s="23">
        <v>38.71</v>
      </c>
      <c r="G10" s="23">
        <v>38.24</v>
      </c>
      <c r="H10" s="23">
        <v>38.53</v>
      </c>
      <c r="I10" s="23">
        <v>37.23</v>
      </c>
      <c r="J10" s="23">
        <v>37.99</v>
      </c>
      <c r="K10" s="23">
        <v>38.22</v>
      </c>
      <c r="L10" s="18"/>
      <c r="M10" s="24">
        <f aca="true" t="shared" si="0" ref="M10:M22">AVERAGE(B10:K10)</f>
        <v>38.028000000000006</v>
      </c>
      <c r="N10" s="24">
        <f aca="true" t="shared" si="1" ref="N10:N24">STDEV(B10:K10)</f>
        <v>0.5576099791863095</v>
      </c>
    </row>
    <row r="11" spans="1:14" ht="17.25" customHeight="1">
      <c r="A11" s="18" t="s">
        <v>50</v>
      </c>
      <c r="B11" s="23">
        <v>39.8</v>
      </c>
      <c r="C11" s="23">
        <v>40.77</v>
      </c>
      <c r="D11" s="23">
        <v>40.26</v>
      </c>
      <c r="E11" s="23">
        <v>41.1</v>
      </c>
      <c r="F11" s="23">
        <v>40.47</v>
      </c>
      <c r="G11" s="23">
        <v>40.65</v>
      </c>
      <c r="H11" s="23">
        <v>38.96</v>
      </c>
      <c r="I11" s="23">
        <v>40.3</v>
      </c>
      <c r="J11" s="23">
        <v>40.64</v>
      </c>
      <c r="K11" s="23">
        <v>38.95</v>
      </c>
      <c r="L11" s="18"/>
      <c r="M11" s="24">
        <f t="shared" si="0"/>
        <v>40.19</v>
      </c>
      <c r="N11" s="24">
        <f t="shared" si="1"/>
        <v>0.7361008385029894</v>
      </c>
    </row>
    <row r="12" spans="1:14" ht="7.5" customHeight="1">
      <c r="A12" s="1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8"/>
      <c r="M12" s="24"/>
      <c r="N12" s="24"/>
    </row>
    <row r="13" spans="1:14" ht="12.75">
      <c r="A13" s="25" t="s">
        <v>11</v>
      </c>
      <c r="B13" s="26">
        <f>SUM(B9:B11)</f>
        <v>84.71</v>
      </c>
      <c r="C13" s="26">
        <f aca="true" t="shared" si="2" ref="C13:K13">SUM(C9:C11)</f>
        <v>86.08000000000001</v>
      </c>
      <c r="D13" s="26">
        <f t="shared" si="2"/>
        <v>85.41</v>
      </c>
      <c r="E13" s="26">
        <f t="shared" si="2"/>
        <v>87.2</v>
      </c>
      <c r="F13" s="26">
        <f t="shared" si="2"/>
        <v>85.64</v>
      </c>
      <c r="G13" s="26">
        <f t="shared" si="2"/>
        <v>86.37</v>
      </c>
      <c r="H13" s="26">
        <f t="shared" si="2"/>
        <v>84.63</v>
      </c>
      <c r="I13" s="26">
        <f t="shared" si="2"/>
        <v>85.14999999999999</v>
      </c>
      <c r="J13" s="26">
        <f t="shared" si="2"/>
        <v>86.21000000000001</v>
      </c>
      <c r="K13" s="26">
        <f t="shared" si="2"/>
        <v>84.64</v>
      </c>
      <c r="L13" s="18"/>
      <c r="M13" s="27">
        <f t="shared" si="0"/>
        <v>85.60400000000001</v>
      </c>
      <c r="N13" s="27">
        <f t="shared" si="1"/>
        <v>0.8595890490999605</v>
      </c>
    </row>
    <row r="14" spans="1:14" ht="12.75">
      <c r="A14" s="1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8"/>
      <c r="M14" s="27"/>
      <c r="N14" s="27"/>
    </row>
    <row r="15" spans="1:14" ht="14.25">
      <c r="A15" s="30" t="s">
        <v>57</v>
      </c>
      <c r="B15" s="32">
        <f>100-B13</f>
        <v>15.290000000000006</v>
      </c>
      <c r="C15" s="32">
        <f aca="true" t="shared" si="3" ref="C15:K15">100-C13</f>
        <v>13.919999999999987</v>
      </c>
      <c r="D15" s="32">
        <f t="shared" si="3"/>
        <v>14.590000000000003</v>
      </c>
      <c r="E15" s="32">
        <f t="shared" si="3"/>
        <v>12.799999999999997</v>
      </c>
      <c r="F15" s="32">
        <f t="shared" si="3"/>
        <v>14.36</v>
      </c>
      <c r="G15" s="32">
        <f t="shared" si="3"/>
        <v>13.629999999999995</v>
      </c>
      <c r="H15" s="32">
        <f t="shared" si="3"/>
        <v>15.370000000000005</v>
      </c>
      <c r="I15" s="32">
        <f t="shared" si="3"/>
        <v>14.850000000000009</v>
      </c>
      <c r="J15" s="32">
        <f t="shared" si="3"/>
        <v>13.789999999999992</v>
      </c>
      <c r="K15" s="32">
        <f t="shared" si="3"/>
        <v>15.36</v>
      </c>
      <c r="L15" s="18"/>
      <c r="M15" s="27">
        <f>AVERAGE(B15:K15)</f>
        <v>14.395999999999997</v>
      </c>
      <c r="N15" s="27">
        <f>STDEV(B15:K15)</f>
        <v>0.8595890491004308</v>
      </c>
    </row>
    <row r="16" spans="1:14" ht="12.75">
      <c r="A16" s="18" t="s">
        <v>58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8"/>
      <c r="M16" s="24"/>
      <c r="N16" s="24"/>
    </row>
    <row r="17" spans="12:14" ht="12.75">
      <c r="L17" s="18"/>
      <c r="M17" s="6"/>
      <c r="N17" s="6"/>
    </row>
    <row r="18" spans="1:23" ht="12.75">
      <c r="A18" s="2" t="s">
        <v>61</v>
      </c>
      <c r="L18" s="18"/>
      <c r="M18" s="8" t="s">
        <v>23</v>
      </c>
      <c r="N18" s="8" t="s">
        <v>22</v>
      </c>
      <c r="O18" s="7" t="s">
        <v>24</v>
      </c>
      <c r="W18" s="1" t="s">
        <v>59</v>
      </c>
    </row>
    <row r="19" spans="1:27" ht="12.75">
      <c r="A19" s="22" t="s">
        <v>13</v>
      </c>
      <c r="B19" s="28">
        <v>1.369</v>
      </c>
      <c r="C19" s="28">
        <v>1.358</v>
      </c>
      <c r="D19" s="28">
        <v>1.347</v>
      </c>
      <c r="E19" s="28">
        <v>1.281</v>
      </c>
      <c r="F19" s="28">
        <v>1.145</v>
      </c>
      <c r="G19" s="28">
        <v>1.322</v>
      </c>
      <c r="H19" s="28">
        <v>1.288</v>
      </c>
      <c r="I19" s="28">
        <v>1.367</v>
      </c>
      <c r="J19" s="28">
        <v>1.342</v>
      </c>
      <c r="K19" s="28">
        <v>1.35</v>
      </c>
      <c r="L19" s="23"/>
      <c r="M19" s="28">
        <f t="shared" si="0"/>
        <v>1.3169</v>
      </c>
      <c r="N19" s="28">
        <f t="shared" si="1"/>
        <v>0.06769613479857275</v>
      </c>
      <c r="O19" s="28">
        <f>M19*8/8.25</f>
        <v>1.2769939393939393</v>
      </c>
      <c r="P19" s="22"/>
      <c r="Q19" s="22"/>
      <c r="R19" s="22"/>
      <c r="S19" s="22"/>
      <c r="T19" s="22"/>
      <c r="U19" s="22"/>
      <c r="V19" s="22"/>
      <c r="W19" s="44">
        <v>1.27</v>
      </c>
      <c r="X19" s="33"/>
      <c r="Z19" s="34">
        <v>1</v>
      </c>
      <c r="AA19" s="1">
        <f>W19*Z19</f>
        <v>1.27</v>
      </c>
    </row>
    <row r="20" spans="1:27" ht="15.75">
      <c r="A20" s="18" t="s">
        <v>52</v>
      </c>
      <c r="B20" s="23">
        <v>3.972</v>
      </c>
      <c r="C20" s="23">
        <v>3.938</v>
      </c>
      <c r="D20" s="23">
        <v>3.967</v>
      </c>
      <c r="E20" s="23">
        <v>3.996</v>
      </c>
      <c r="F20" s="23">
        <v>4.049</v>
      </c>
      <c r="G20" s="23">
        <v>3.986</v>
      </c>
      <c r="H20" s="23">
        <v>4.099</v>
      </c>
      <c r="I20" s="23">
        <v>3.94</v>
      </c>
      <c r="J20" s="23">
        <v>3.969</v>
      </c>
      <c r="K20" s="23">
        <v>4.075</v>
      </c>
      <c r="L20" s="23"/>
      <c r="M20" s="23">
        <f t="shared" si="0"/>
        <v>3.9991000000000008</v>
      </c>
      <c r="N20" s="23">
        <f t="shared" si="1"/>
        <v>0.056084162945777144</v>
      </c>
      <c r="O20" s="23">
        <v>4</v>
      </c>
      <c r="P20" s="18"/>
      <c r="Q20" s="18"/>
      <c r="R20" s="18"/>
      <c r="S20" s="18"/>
      <c r="T20" s="18"/>
      <c r="U20" s="18"/>
      <c r="V20" s="18"/>
      <c r="W20" s="45">
        <f>4-W21</f>
        <v>3.73</v>
      </c>
      <c r="X20" s="33"/>
      <c r="Z20" s="34">
        <v>3</v>
      </c>
      <c r="AA20" s="1">
        <f>W20*Z20</f>
        <v>11.19</v>
      </c>
    </row>
    <row r="21" spans="1:27" ht="15.75">
      <c r="A21" s="18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8"/>
      <c r="Q21" s="18"/>
      <c r="R21" s="18"/>
      <c r="S21" s="18"/>
      <c r="T21" s="18"/>
      <c r="U21" s="18"/>
      <c r="V21" s="18"/>
      <c r="W21" s="45">
        <v>0.27</v>
      </c>
      <c r="X21" s="33"/>
      <c r="Z21" s="34">
        <v>2</v>
      </c>
      <c r="AA21" s="1">
        <f>W21*Z21</f>
        <v>0.54</v>
      </c>
    </row>
    <row r="22" spans="1:27" ht="12.75">
      <c r="A22" s="18" t="s">
        <v>15</v>
      </c>
      <c r="B22" s="23">
        <v>2.943</v>
      </c>
      <c r="C22" s="23">
        <v>2.963</v>
      </c>
      <c r="D22" s="23">
        <v>2.95</v>
      </c>
      <c r="E22" s="23">
        <v>2.943</v>
      </c>
      <c r="F22" s="23">
        <v>2.942</v>
      </c>
      <c r="G22" s="23">
        <v>2.944</v>
      </c>
      <c r="H22" s="23">
        <v>2.879</v>
      </c>
      <c r="I22" s="23">
        <v>2.963</v>
      </c>
      <c r="J22" s="23">
        <v>2.95</v>
      </c>
      <c r="K22" s="23">
        <v>2.885</v>
      </c>
      <c r="L22" s="23"/>
      <c r="M22" s="23">
        <f t="shared" si="0"/>
        <v>2.9362000000000004</v>
      </c>
      <c r="N22" s="23">
        <f t="shared" si="1"/>
        <v>0.02962281403089032</v>
      </c>
      <c r="O22" s="23">
        <v>3</v>
      </c>
      <c r="P22" s="18"/>
      <c r="Q22" s="18"/>
      <c r="R22" s="18"/>
      <c r="S22" s="18"/>
      <c r="T22" s="18"/>
      <c r="U22" s="18"/>
      <c r="V22" s="18"/>
      <c r="W22" s="45">
        <v>3</v>
      </c>
      <c r="X22" s="33"/>
      <c r="Z22" s="34">
        <v>5</v>
      </c>
      <c r="AA22" s="1">
        <f>W22*Z22</f>
        <v>15</v>
      </c>
    </row>
    <row r="23" spans="1:26" ht="7.5" customHeight="1">
      <c r="A23" s="1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8"/>
      <c r="Q23" s="18"/>
      <c r="R23" s="18"/>
      <c r="S23" s="18"/>
      <c r="T23" s="18"/>
      <c r="U23" s="18"/>
      <c r="V23" s="18"/>
      <c r="W23" s="46"/>
      <c r="Z23" s="34"/>
    </row>
    <row r="24" spans="1:27" ht="12.75">
      <c r="A24" s="25" t="s">
        <v>12</v>
      </c>
      <c r="B24" s="26">
        <v>8.284</v>
      </c>
      <c r="C24" s="26">
        <v>8.27</v>
      </c>
      <c r="D24" s="26">
        <v>8.264</v>
      </c>
      <c r="E24" s="26">
        <v>8.234</v>
      </c>
      <c r="F24" s="26">
        <v>8.136</v>
      </c>
      <c r="G24" s="26">
        <v>8.252</v>
      </c>
      <c r="H24" s="26">
        <v>8.285</v>
      </c>
      <c r="I24" s="26">
        <v>8.27</v>
      </c>
      <c r="J24" s="26">
        <v>8.261</v>
      </c>
      <c r="K24" s="26">
        <v>8.31</v>
      </c>
      <c r="L24" s="23"/>
      <c r="M24" s="26">
        <v>8.25</v>
      </c>
      <c r="N24" s="26">
        <f t="shared" si="1"/>
        <v>0.04704418726618628</v>
      </c>
      <c r="O24" s="26">
        <f>M24*8/8.25</f>
        <v>8</v>
      </c>
      <c r="P24" s="25"/>
      <c r="Q24" s="25"/>
      <c r="R24" s="25"/>
      <c r="S24" s="25"/>
      <c r="T24" s="25"/>
      <c r="U24" s="25"/>
      <c r="V24" s="25"/>
      <c r="W24" s="47"/>
      <c r="X24" s="33"/>
      <c r="Z24" s="34"/>
      <c r="AA24" s="35">
        <f>SUM(AA19:AA22)</f>
        <v>28</v>
      </c>
    </row>
    <row r="25" spans="23:26" ht="12.75">
      <c r="W25" s="1">
        <v>14</v>
      </c>
      <c r="Z25" s="34"/>
    </row>
    <row r="26" spans="1:11" s="9" customFormat="1" ht="20.25">
      <c r="A26" s="41" t="s">
        <v>25</v>
      </c>
      <c r="B26" s="41"/>
      <c r="C26" s="41"/>
      <c r="D26" s="9" t="s">
        <v>47</v>
      </c>
      <c r="E26" s="10"/>
      <c r="F26" s="10"/>
      <c r="G26" s="10"/>
      <c r="H26" s="10"/>
      <c r="I26" s="10"/>
      <c r="J26" s="10"/>
      <c r="K26" s="10"/>
    </row>
    <row r="27" spans="1:17" s="9" customFormat="1" ht="20.25">
      <c r="A27" s="11" t="s">
        <v>26</v>
      </c>
      <c r="D27" s="42" t="s">
        <v>63</v>
      </c>
      <c r="E27" s="42"/>
      <c r="F27" s="42"/>
      <c r="G27" s="42"/>
      <c r="H27" s="42"/>
      <c r="I27" s="42"/>
      <c r="J27" s="11"/>
      <c r="K27" s="11"/>
      <c r="L27" s="11"/>
      <c r="M27" s="11"/>
      <c r="N27" s="11"/>
      <c r="O27" s="11"/>
      <c r="P27" s="11"/>
      <c r="Q27" s="11"/>
    </row>
    <row r="28" spans="1:16" ht="15">
      <c r="A28" s="3"/>
      <c r="B28" s="3"/>
      <c r="C28" s="3"/>
      <c r="D28" s="12"/>
      <c r="P28" s="3"/>
    </row>
    <row r="29" spans="1:14" ht="12.75">
      <c r="A29" s="14"/>
      <c r="B29" s="14"/>
      <c r="C29" s="14"/>
      <c r="D29" s="14"/>
      <c r="N29" s="17"/>
    </row>
    <row r="30" spans="1:12" ht="12.75">
      <c r="A30" s="14" t="s">
        <v>36</v>
      </c>
      <c r="B30" s="14"/>
      <c r="C30" s="14"/>
      <c r="D30" s="14"/>
      <c r="E30" s="13"/>
      <c r="F30" s="13"/>
      <c r="G30" s="13" t="s">
        <v>27</v>
      </c>
      <c r="H30" s="13"/>
      <c r="I30" s="13"/>
      <c r="J30" s="13"/>
      <c r="K30" s="13"/>
      <c r="L30" s="13"/>
    </row>
    <row r="31" spans="1:14" ht="12.75">
      <c r="A31" s="14" t="s">
        <v>39</v>
      </c>
      <c r="B31" s="14"/>
      <c r="C31" s="14"/>
      <c r="D31" s="14"/>
      <c r="E31" s="15" t="s">
        <v>28</v>
      </c>
      <c r="F31" s="15" t="s">
        <v>29</v>
      </c>
      <c r="G31" s="15" t="s">
        <v>30</v>
      </c>
      <c r="H31" s="15" t="s">
        <v>31</v>
      </c>
      <c r="I31" s="15" t="s">
        <v>32</v>
      </c>
      <c r="J31" s="15" t="s">
        <v>33</v>
      </c>
      <c r="K31" s="15" t="s">
        <v>34</v>
      </c>
      <c r="L31" s="16"/>
      <c r="M31" s="38" t="s">
        <v>35</v>
      </c>
      <c r="N31" s="38"/>
    </row>
    <row r="32" spans="1:14" ht="12.75">
      <c r="A32" s="14" t="s">
        <v>42</v>
      </c>
      <c r="B32" s="14"/>
      <c r="C32" s="14"/>
      <c r="D32" s="14"/>
      <c r="E32" s="15" t="s">
        <v>53</v>
      </c>
      <c r="F32" s="15" t="s">
        <v>15</v>
      </c>
      <c r="G32" s="15" t="s">
        <v>41</v>
      </c>
      <c r="H32" s="15">
        <v>20</v>
      </c>
      <c r="I32" s="15">
        <v>10</v>
      </c>
      <c r="J32" s="15">
        <v>350</v>
      </c>
      <c r="K32" s="15">
        <v>-500</v>
      </c>
      <c r="L32" s="18"/>
      <c r="M32" s="37" t="s">
        <v>54</v>
      </c>
      <c r="N32" s="37"/>
    </row>
    <row r="33" spans="1:14" ht="12.75">
      <c r="A33" s="14" t="s">
        <v>43</v>
      </c>
      <c r="B33" s="14"/>
      <c r="C33" s="14"/>
      <c r="D33" s="14"/>
      <c r="E33" s="16" t="s">
        <v>37</v>
      </c>
      <c r="F33" s="16" t="s">
        <v>13</v>
      </c>
      <c r="G33" s="16" t="s">
        <v>38</v>
      </c>
      <c r="H33" s="16">
        <v>20</v>
      </c>
      <c r="I33" s="16">
        <v>10</v>
      </c>
      <c r="J33" s="16">
        <v>600</v>
      </c>
      <c r="K33" s="16">
        <v>-600</v>
      </c>
      <c r="L33" s="18"/>
      <c r="M33" s="36" t="s">
        <v>56</v>
      </c>
      <c r="N33" s="36"/>
    </row>
    <row r="34" spans="1:15" ht="12.75">
      <c r="A34" s="14" t="s">
        <v>44</v>
      </c>
      <c r="B34" s="14"/>
      <c r="C34" s="14"/>
      <c r="D34" s="14"/>
      <c r="E34" s="20" t="s">
        <v>40</v>
      </c>
      <c r="F34" s="20" t="s">
        <v>14</v>
      </c>
      <c r="G34" s="20" t="s">
        <v>38</v>
      </c>
      <c r="H34" s="20">
        <v>20</v>
      </c>
      <c r="I34" s="20">
        <v>10</v>
      </c>
      <c r="J34" s="20">
        <v>300</v>
      </c>
      <c r="K34" s="20">
        <v>-250</v>
      </c>
      <c r="L34" s="16"/>
      <c r="M34" s="39" t="s">
        <v>55</v>
      </c>
      <c r="N34" s="39"/>
      <c r="O34" s="19"/>
    </row>
    <row r="35" spans="1:7" ht="6.75" customHeight="1">
      <c r="A35" s="14"/>
      <c r="B35" s="14"/>
      <c r="C35" s="14"/>
      <c r="D35" s="14"/>
      <c r="E35" s="14"/>
      <c r="F35" s="14"/>
      <c r="G35" s="14"/>
    </row>
    <row r="36" spans="1:4" ht="12.75">
      <c r="A36" s="14" t="s">
        <v>45</v>
      </c>
      <c r="B36" s="14"/>
      <c r="C36" s="14"/>
      <c r="D36" s="14"/>
    </row>
    <row r="37" spans="1:4" ht="12.75">
      <c r="A37" s="21" t="s">
        <v>51</v>
      </c>
      <c r="B37" s="21"/>
      <c r="C37" s="21"/>
      <c r="D37" s="21"/>
    </row>
    <row r="38" spans="1:13" ht="13.5">
      <c r="A38" s="14" t="s">
        <v>46</v>
      </c>
      <c r="B38" s="14"/>
      <c r="C38" s="14"/>
      <c r="D38" s="14"/>
      <c r="E38"/>
      <c r="F38"/>
      <c r="G38"/>
      <c r="H38"/>
      <c r="I38"/>
      <c r="J38"/>
      <c r="K38"/>
      <c r="L38"/>
      <c r="M38"/>
    </row>
    <row r="39" ht="12.75">
      <c r="A39" s="1" t="s">
        <v>60</v>
      </c>
    </row>
  </sheetData>
  <mergeCells count="8">
    <mergeCell ref="A4:F4"/>
    <mergeCell ref="A26:C26"/>
    <mergeCell ref="D27:I27"/>
    <mergeCell ref="A1:W1"/>
    <mergeCell ref="M33:N33"/>
    <mergeCell ref="M32:N32"/>
    <mergeCell ref="M31:N31"/>
    <mergeCell ref="M34:N34"/>
  </mergeCells>
  <printOptions/>
  <pageMargins left="1.85" right="0.75" top="0.85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2007-01-25T20:48:39Z</cp:lastPrinted>
  <dcterms:created xsi:type="dcterms:W3CDTF">2006-05-19T03:04:11Z</dcterms:created>
  <dcterms:modified xsi:type="dcterms:W3CDTF">2007-09-12T21:55:11Z</dcterms:modified>
  <cp:category/>
  <cp:version/>
  <cp:contentType/>
  <cp:contentStatus/>
</cp:coreProperties>
</file>