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885" windowHeight="1005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<sst xmlns="http://schemas.openxmlformats.org/spreadsheetml/2006/main" count="175" uniqueCount="94">
  <si>
    <t>hidalgoite60683hidalgoite60683hidalgoite60683hidalgoite60683hidalgoite60683hidalgoite60683hidalgoite60683hidalgoite60683hidalgoite60683hidalgoite60683hidalgoite60683hidalgoite60683hidalgoite60683hidalgoite60683hidalgoite60683hidalgoite60683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</si>
  <si>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</si>
  <si>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</si>
  <si>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</si>
  <si>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</si>
  <si>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</si>
  <si>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</si>
  <si>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</si>
  <si>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</si>
  <si>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</si>
  <si>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</si>
  <si>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</si>
  <si>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</si>
  <si>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</si>
  <si>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</si>
  <si>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</si>
  <si>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</si>
  <si>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Ox</t>
  </si>
  <si>
    <t>Wt</t>
  </si>
  <si>
    <t>Percents</t>
  </si>
  <si>
    <t>Average</t>
  </si>
  <si>
    <t>Standard</t>
  </si>
  <si>
    <t>Dev</t>
  </si>
  <si>
    <t>Al2O3</t>
  </si>
  <si>
    <t>SiO2</t>
  </si>
  <si>
    <t>Cl</t>
  </si>
  <si>
    <t>SO3</t>
  </si>
  <si>
    <t>As2O5</t>
  </si>
  <si>
    <t>ZnO</t>
  </si>
  <si>
    <t>Fe2O3</t>
  </si>
  <si>
    <t>CuO</t>
  </si>
  <si>
    <t>Sb2O5</t>
  </si>
  <si>
    <t>PbO</t>
  </si>
  <si>
    <t>Totals</t>
  </si>
  <si>
    <t>Cation</t>
  </si>
  <si>
    <t>Numbers</t>
  </si>
  <si>
    <t>Normalized</t>
  </si>
  <si>
    <t>to</t>
  </si>
  <si>
    <t>O</t>
  </si>
  <si>
    <t>Al</t>
  </si>
  <si>
    <t>Si</t>
  </si>
  <si>
    <t>S</t>
  </si>
  <si>
    <t>As</t>
  </si>
  <si>
    <t>Zn</t>
  </si>
  <si>
    <t>Fe</t>
  </si>
  <si>
    <t>Cu</t>
  </si>
  <si>
    <t>Sb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</si>
  <si>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</si>
  <si>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</si>
  <si>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</si>
  <si>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</si>
  <si>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</si>
  <si>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</si>
  <si>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</si>
  <si>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</si>
  <si>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</si>
  <si>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</si>
  <si>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</si>
  <si>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</si>
  <si>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La</t>
  </si>
  <si>
    <t>as</t>
  </si>
  <si>
    <t>anor-hk</t>
  </si>
  <si>
    <t>PET</t>
  </si>
  <si>
    <t>scap-s</t>
  </si>
  <si>
    <t>chalcopy</t>
  </si>
  <si>
    <t>sb_2</t>
  </si>
  <si>
    <t>Ma</t>
  </si>
  <si>
    <t>wulfenite</t>
  </si>
  <si>
    <t>LIF</t>
  </si>
  <si>
    <t>gahnite</t>
  </si>
  <si>
    <t>fayalite</t>
  </si>
  <si>
    <r>
      <t>PbAl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[(As,S)O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]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(OH,H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O)</t>
    </r>
    <r>
      <rPr>
        <vertAlign val="subscript"/>
        <sz val="14"/>
        <rFont val="Times New Roman"/>
        <family val="1"/>
      </rPr>
      <t>6</t>
    </r>
  </si>
  <si>
    <t>ideal</t>
  </si>
  <si>
    <t>measured</t>
  </si>
  <si>
    <t>trace</t>
  </si>
  <si>
    <t>H</t>
  </si>
  <si>
    <t>Cation numbers normalized to 18 O, by reiteration</t>
  </si>
  <si>
    <t>Total</t>
  </si>
  <si>
    <t>OH</t>
  </si>
  <si>
    <t>H2O</t>
  </si>
  <si>
    <t>average</t>
  </si>
  <si>
    <t>stdev</t>
  </si>
  <si>
    <t>in formula</t>
  </si>
  <si>
    <t>(+) charges</t>
  </si>
  <si>
    <t>(-) charges</t>
  </si>
  <si>
    <t>trace amounts of Sb, Cu, Zn; OH and H2O estimated by charge balance and difference</t>
  </si>
  <si>
    <t>excess of Pb?</t>
  </si>
  <si>
    <t>not present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</si>
  <si>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2.60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[(As</t>
    </r>
    <r>
      <rPr>
        <vertAlign val="subscript"/>
        <sz val="14"/>
        <rFont val="Times New Roman"/>
        <family val="1"/>
      </rPr>
      <t>1.70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0.30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]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5.30</t>
    </r>
    <r>
      <rPr>
        <sz val="14"/>
        <rFont val="Times New Roman"/>
        <family val="1"/>
      </rPr>
      <t>(H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O)</t>
    </r>
    <r>
      <rPr>
        <vertAlign val="subscript"/>
        <sz val="14"/>
        <rFont val="Times New Roman"/>
        <family val="1"/>
      </rPr>
      <t>0.70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</si>
  <si>
    <t>dark phase from the BS picture</t>
  </si>
  <si>
    <t>light phase from the BS picture</t>
  </si>
  <si>
    <t>light</t>
  </si>
  <si>
    <t>dark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</si>
  <si>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2.76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0.24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[(As</t>
    </r>
    <r>
      <rPr>
        <vertAlign val="subscript"/>
        <sz val="14"/>
        <rFont val="Times New Roman"/>
        <family val="1"/>
      </rPr>
      <t>1.51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0.49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]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5.49</t>
    </r>
    <r>
      <rPr>
        <sz val="14"/>
        <rFont val="Times New Roman"/>
        <family val="1"/>
      </rPr>
      <t>(H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O)</t>
    </r>
    <r>
      <rPr>
        <vertAlign val="subscript"/>
        <sz val="14"/>
        <rFont val="Times New Roman"/>
        <family val="1"/>
      </rPr>
      <t>0.51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</si>
</sst>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71" fontId="1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71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4" borderId="0" xfId="0" applyNumberFormat="1" applyFont="1" applyFill="1" applyAlignment="1">
      <alignment/>
    </xf>
    <xf numFmtId="2" fontId="5" fillId="4" borderId="0" xfId="0" applyNumberFormat="1" applyFont="1" applyFill="1" applyAlignment="1">
      <alignment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workbookViewId="0" topLeftCell="A16">
      <selection activeCell="N33" sqref="N33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1:4" ht="12.75">
      <c r="A2" s="17" t="s">
        <v>90</v>
      </c>
      <c r="B2" s="17"/>
      <c r="C2" s="17"/>
      <c r="D2" s="17"/>
    </row>
    <row r="3" spans="2:17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20" ht="12.75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S4" s="2" t="s">
        <v>80</v>
      </c>
      <c r="T4" s="2" t="s">
        <v>81</v>
      </c>
    </row>
    <row r="5" spans="1:22" ht="12.75">
      <c r="A5" s="1" t="s">
        <v>32</v>
      </c>
      <c r="B5" s="2">
        <v>34.09</v>
      </c>
      <c r="C5" s="2">
        <v>34.44</v>
      </c>
      <c r="D5" s="2">
        <v>33.43</v>
      </c>
      <c r="E5" s="2">
        <v>33.7</v>
      </c>
      <c r="F5" s="2">
        <v>33.11</v>
      </c>
      <c r="G5" s="2">
        <v>33.63</v>
      </c>
      <c r="H5" s="2">
        <v>33.37</v>
      </c>
      <c r="I5" s="2">
        <v>34.61</v>
      </c>
      <c r="J5" s="2">
        <v>33.52</v>
      </c>
      <c r="K5" s="2">
        <v>34.01</v>
      </c>
      <c r="L5" s="2">
        <v>34.07</v>
      </c>
      <c r="M5" s="2">
        <v>33.62</v>
      </c>
      <c r="N5" s="2">
        <v>34.28</v>
      </c>
      <c r="O5" s="2">
        <v>33.33</v>
      </c>
      <c r="P5" s="2">
        <v>34.35</v>
      </c>
      <c r="Q5" s="2">
        <v>34.22</v>
      </c>
      <c r="R5" s="2"/>
      <c r="S5" s="2">
        <f>AVERAGE(B5:Q5)</f>
        <v>33.86125</v>
      </c>
      <c r="T5" s="2">
        <f>STDEV(B5:Q5)</f>
        <v>0.4534736302511338</v>
      </c>
      <c r="U5" s="2"/>
      <c r="V5" s="2"/>
    </row>
    <row r="6" spans="1:22" ht="12.75">
      <c r="A6" s="1" t="s">
        <v>27</v>
      </c>
      <c r="B6" s="2">
        <v>24.21</v>
      </c>
      <c r="C6" s="2">
        <v>25.2</v>
      </c>
      <c r="D6" s="2">
        <v>22.87</v>
      </c>
      <c r="E6" s="2">
        <v>23.35</v>
      </c>
      <c r="F6" s="2">
        <v>25.83</v>
      </c>
      <c r="G6" s="2">
        <v>25.03</v>
      </c>
      <c r="H6" s="2">
        <v>25.36</v>
      </c>
      <c r="I6" s="2">
        <v>25.62</v>
      </c>
      <c r="J6" s="2">
        <v>25.58</v>
      </c>
      <c r="K6" s="2">
        <v>25.59</v>
      </c>
      <c r="L6" s="2">
        <v>25.41</v>
      </c>
      <c r="M6" s="2">
        <v>24.31</v>
      </c>
      <c r="N6" s="2">
        <v>25.05</v>
      </c>
      <c r="O6" s="2">
        <v>24.71</v>
      </c>
      <c r="P6" s="2">
        <v>25.4</v>
      </c>
      <c r="Q6" s="2">
        <v>24.49</v>
      </c>
      <c r="R6" s="2"/>
      <c r="S6" s="2">
        <f>AVERAGE(B6:Q6)</f>
        <v>24.875625</v>
      </c>
      <c r="T6" s="2">
        <f>STDEV(B6:Q6)</f>
        <v>0.8451900673813062</v>
      </c>
      <c r="U6" s="2"/>
      <c r="V6" s="2"/>
    </row>
    <row r="7" spans="1:22" ht="12.75">
      <c r="A7" s="1" t="s">
        <v>23</v>
      </c>
      <c r="B7" s="2">
        <v>17</v>
      </c>
      <c r="C7" s="2">
        <v>16.27</v>
      </c>
      <c r="D7" s="2">
        <v>17.55</v>
      </c>
      <c r="E7" s="2">
        <v>16.75</v>
      </c>
      <c r="F7" s="2">
        <v>16.35</v>
      </c>
      <c r="G7" s="2">
        <v>16.35</v>
      </c>
      <c r="H7" s="2">
        <v>16.42</v>
      </c>
      <c r="I7" s="2">
        <v>16.32</v>
      </c>
      <c r="J7" s="2">
        <v>16.29</v>
      </c>
      <c r="K7" s="2">
        <v>16.32</v>
      </c>
      <c r="L7" s="2">
        <v>16.4</v>
      </c>
      <c r="M7" s="2">
        <v>17.22</v>
      </c>
      <c r="N7" s="2">
        <v>16.16</v>
      </c>
      <c r="O7" s="2">
        <v>16</v>
      </c>
      <c r="P7" s="2">
        <v>16.26</v>
      </c>
      <c r="Q7" s="2">
        <v>16.19</v>
      </c>
      <c r="R7" s="2"/>
      <c r="S7" s="2">
        <f>AVERAGE(B7:Q7)</f>
        <v>16.490624999999998</v>
      </c>
      <c r="T7" s="2">
        <f>STDEV(B7:Q7)</f>
        <v>0.42225535323235336</v>
      </c>
      <c r="U7" s="2"/>
      <c r="V7" s="2"/>
    </row>
    <row r="8" spans="1:22" ht="12.75">
      <c r="A8" s="1" t="s">
        <v>29</v>
      </c>
      <c r="B8" s="2">
        <v>3.83</v>
      </c>
      <c r="C8" s="2">
        <v>4.17</v>
      </c>
      <c r="D8" s="2">
        <v>2.88</v>
      </c>
      <c r="E8" s="2">
        <v>3.5</v>
      </c>
      <c r="F8" s="2">
        <v>3.96</v>
      </c>
      <c r="G8" s="2">
        <v>4.14</v>
      </c>
      <c r="H8" s="2">
        <v>3.97</v>
      </c>
      <c r="I8" s="2">
        <v>4.1</v>
      </c>
      <c r="J8" s="2">
        <v>4.43</v>
      </c>
      <c r="K8" s="2">
        <v>4.16</v>
      </c>
      <c r="L8" s="2">
        <v>4.13</v>
      </c>
      <c r="M8" s="2">
        <v>3.7</v>
      </c>
      <c r="N8" s="2">
        <v>4.29</v>
      </c>
      <c r="O8" s="2">
        <v>4.03</v>
      </c>
      <c r="P8" s="2">
        <v>4.3</v>
      </c>
      <c r="Q8" s="2">
        <v>4.23</v>
      </c>
      <c r="R8" s="2"/>
      <c r="S8" s="2">
        <f>AVERAGE(B8:Q8)</f>
        <v>3.9887500000000005</v>
      </c>
      <c r="T8" s="2">
        <f>STDEV(B8:Q8)</f>
        <v>0.3774983443672276</v>
      </c>
      <c r="U8" s="2"/>
      <c r="V8" s="2"/>
    </row>
    <row r="9" spans="1:22" ht="12.75">
      <c r="A9" s="1" t="s">
        <v>26</v>
      </c>
      <c r="B9" s="2">
        <v>4.22</v>
      </c>
      <c r="C9" s="2">
        <v>3.24</v>
      </c>
      <c r="D9" s="2">
        <v>4.08</v>
      </c>
      <c r="E9" s="2">
        <v>3.39</v>
      </c>
      <c r="F9" s="2">
        <v>3.23</v>
      </c>
      <c r="G9" s="2">
        <v>3.39</v>
      </c>
      <c r="H9" s="2">
        <v>3.1</v>
      </c>
      <c r="I9" s="2">
        <v>3.17</v>
      </c>
      <c r="J9" s="2">
        <v>3</v>
      </c>
      <c r="K9" s="2">
        <v>3.31</v>
      </c>
      <c r="L9" s="2">
        <v>2.9</v>
      </c>
      <c r="M9" s="2">
        <v>2.18</v>
      </c>
      <c r="N9" s="2">
        <v>1.3</v>
      </c>
      <c r="O9" s="2">
        <v>3.65</v>
      </c>
      <c r="P9" s="2">
        <v>3.41</v>
      </c>
      <c r="Q9" s="2">
        <v>3.87</v>
      </c>
      <c r="R9" s="2"/>
      <c r="S9" s="2">
        <f>AVERAGE(B9:Q9)</f>
        <v>3.2149999999999994</v>
      </c>
      <c r="T9" s="2">
        <f>STDEV(B9:Q9)</f>
        <v>0.7016551859710016</v>
      </c>
      <c r="U9" s="2"/>
      <c r="V9" s="2"/>
    </row>
    <row r="10" spans="1:22" ht="12.75">
      <c r="A10" s="1" t="s">
        <v>31</v>
      </c>
      <c r="B10" s="2">
        <v>0.64</v>
      </c>
      <c r="C10" s="2">
        <v>0.6</v>
      </c>
      <c r="D10" s="2">
        <v>0.44</v>
      </c>
      <c r="E10" s="2">
        <v>0.38</v>
      </c>
      <c r="F10" s="2">
        <v>0.56</v>
      </c>
      <c r="G10" s="2">
        <v>0.61</v>
      </c>
      <c r="H10" s="2">
        <v>0.62</v>
      </c>
      <c r="I10" s="2">
        <v>0.58</v>
      </c>
      <c r="J10" s="2">
        <v>0.56</v>
      </c>
      <c r="K10" s="2">
        <v>0.68</v>
      </c>
      <c r="L10" s="2">
        <v>0.51</v>
      </c>
      <c r="M10" s="2">
        <v>0.4</v>
      </c>
      <c r="N10" s="2">
        <v>0.34</v>
      </c>
      <c r="O10" s="2">
        <v>0.7</v>
      </c>
      <c r="P10" s="2">
        <v>0.49</v>
      </c>
      <c r="Q10" s="2">
        <v>0.7</v>
      </c>
      <c r="R10" s="2"/>
      <c r="S10" s="2">
        <f>AVERAGE(B10:Q10)</f>
        <v>0.5506249999999999</v>
      </c>
      <c r="T10" s="2">
        <f>STDEV(B10:Q10)</f>
        <v>0.11398647580597798</v>
      </c>
      <c r="U10" s="2"/>
      <c r="V10" s="2"/>
    </row>
    <row r="11" spans="1:22" ht="12.75">
      <c r="A11" s="1" t="s">
        <v>30</v>
      </c>
      <c r="B11" s="2">
        <v>0.44</v>
      </c>
      <c r="C11" s="2">
        <v>0.28</v>
      </c>
      <c r="D11" s="2">
        <v>0.35</v>
      </c>
      <c r="E11" s="2">
        <v>0.22</v>
      </c>
      <c r="F11" s="2">
        <v>0.32</v>
      </c>
      <c r="G11" s="2">
        <v>0.42</v>
      </c>
      <c r="H11" s="2">
        <v>0.29</v>
      </c>
      <c r="I11" s="2">
        <v>0.19</v>
      </c>
      <c r="J11" s="2">
        <v>0.45</v>
      </c>
      <c r="K11" s="2">
        <v>0.48</v>
      </c>
      <c r="L11" s="2">
        <v>0.2</v>
      </c>
      <c r="M11" s="2">
        <v>0.3</v>
      </c>
      <c r="N11" s="2">
        <v>0.32</v>
      </c>
      <c r="O11" s="2">
        <v>0.42</v>
      </c>
      <c r="P11" s="2">
        <v>0.3</v>
      </c>
      <c r="Q11" s="2">
        <v>0.57</v>
      </c>
      <c r="R11" s="2"/>
      <c r="S11" s="2">
        <f>AVERAGE(B11:Q11)</f>
        <v>0.346875</v>
      </c>
      <c r="T11" s="2">
        <f>STDEV(B11:Q11)</f>
        <v>0.10750000000000004</v>
      </c>
      <c r="U11" s="2"/>
      <c r="V11" s="2"/>
    </row>
    <row r="12" spans="1:22" ht="12.75">
      <c r="A12" s="1" t="s">
        <v>28</v>
      </c>
      <c r="B12" s="2">
        <v>0.12</v>
      </c>
      <c r="C12" s="2">
        <v>0.15</v>
      </c>
      <c r="D12" s="2">
        <v>0.49</v>
      </c>
      <c r="E12" s="2">
        <v>0.4</v>
      </c>
      <c r="F12" s="2">
        <v>0.26</v>
      </c>
      <c r="G12" s="2">
        <v>0.14</v>
      </c>
      <c r="H12" s="2">
        <v>0.11</v>
      </c>
      <c r="I12" s="2">
        <v>0.14</v>
      </c>
      <c r="J12" s="2">
        <v>0.26</v>
      </c>
      <c r="K12" s="2">
        <v>0.2</v>
      </c>
      <c r="L12" s="2">
        <v>0.18</v>
      </c>
      <c r="M12" s="2">
        <v>0.47</v>
      </c>
      <c r="N12" s="2">
        <v>0</v>
      </c>
      <c r="O12" s="2">
        <v>0.3</v>
      </c>
      <c r="P12" s="2">
        <v>0.22</v>
      </c>
      <c r="Q12" s="2">
        <v>0.1</v>
      </c>
      <c r="R12" s="2"/>
      <c r="S12" s="2">
        <f>AVERAGE(B12:Q12)</f>
        <v>0.22125000000000006</v>
      </c>
      <c r="T12" s="2">
        <f>STDEV(B12:Q12)</f>
        <v>0.13710701416533475</v>
      </c>
      <c r="U12" s="2"/>
      <c r="V12" s="2"/>
    </row>
    <row r="13" spans="1:22" s="13" customFormat="1" ht="12.75">
      <c r="A13" s="13" t="s">
        <v>24</v>
      </c>
      <c r="B13" s="14">
        <v>0.1</v>
      </c>
      <c r="C13" s="14">
        <v>0.12</v>
      </c>
      <c r="D13" s="14">
        <v>0.18</v>
      </c>
      <c r="E13" s="14">
        <v>0.18</v>
      </c>
      <c r="F13" s="14">
        <v>0.15</v>
      </c>
      <c r="G13" s="14">
        <v>0.16</v>
      </c>
      <c r="H13" s="14">
        <v>0.16</v>
      </c>
      <c r="I13" s="14">
        <v>0.18</v>
      </c>
      <c r="J13" s="14">
        <v>0.15</v>
      </c>
      <c r="K13" s="14">
        <v>0.13</v>
      </c>
      <c r="L13" s="14">
        <v>0.17</v>
      </c>
      <c r="M13" s="14">
        <v>0.18</v>
      </c>
      <c r="N13" s="14">
        <v>0.18</v>
      </c>
      <c r="O13" s="14">
        <v>0.12</v>
      </c>
      <c r="P13" s="14">
        <v>0.17</v>
      </c>
      <c r="Q13" s="14">
        <v>0.12</v>
      </c>
      <c r="R13" s="14"/>
      <c r="S13" s="14">
        <f>AVERAGE(B13:Q13)</f>
        <v>0.15312499999999998</v>
      </c>
      <c r="T13" s="14">
        <f>STDEV(B13:Q13)</f>
        <v>0.0270108003090123</v>
      </c>
      <c r="U13" s="14" t="s">
        <v>87</v>
      </c>
      <c r="V13" s="14"/>
    </row>
    <row r="14" spans="1:22" s="13" customFormat="1" ht="12.75">
      <c r="A14" s="13" t="s">
        <v>25</v>
      </c>
      <c r="B14" s="14">
        <v>0</v>
      </c>
      <c r="C14" s="14">
        <v>0.01</v>
      </c>
      <c r="D14" s="14">
        <v>0</v>
      </c>
      <c r="E14" s="14">
        <v>0.01</v>
      </c>
      <c r="F14" s="14">
        <v>0.02</v>
      </c>
      <c r="G14" s="14">
        <v>0.01</v>
      </c>
      <c r="H14" s="14">
        <v>0</v>
      </c>
      <c r="I14" s="14">
        <v>0.02</v>
      </c>
      <c r="J14" s="14">
        <v>0</v>
      </c>
      <c r="K14" s="14">
        <v>0</v>
      </c>
      <c r="L14" s="14">
        <v>0</v>
      </c>
      <c r="M14" s="14">
        <v>0.01</v>
      </c>
      <c r="N14" s="14">
        <v>0.01</v>
      </c>
      <c r="O14" s="14">
        <v>0</v>
      </c>
      <c r="P14" s="14">
        <v>0.01</v>
      </c>
      <c r="Q14" s="14">
        <v>0</v>
      </c>
      <c r="R14" s="14"/>
      <c r="S14" s="14">
        <f>AVERAGE(B14:Q14)</f>
        <v>0.0062499999999999995</v>
      </c>
      <c r="T14" s="14">
        <f>STDEV(B14:Q14)</f>
        <v>0.00718795288428261</v>
      </c>
      <c r="U14" s="14" t="s">
        <v>87</v>
      </c>
      <c r="V14" s="14"/>
    </row>
    <row r="15" spans="1:22" ht="12.75">
      <c r="A15" s="1" t="s">
        <v>33</v>
      </c>
      <c r="B15" s="2">
        <v>84.65</v>
      </c>
      <c r="C15" s="2">
        <v>84.49</v>
      </c>
      <c r="D15" s="2">
        <v>82.27</v>
      </c>
      <c r="E15" s="2">
        <v>81.87</v>
      </c>
      <c r="F15" s="2">
        <v>83.78</v>
      </c>
      <c r="G15" s="2">
        <v>83.87</v>
      </c>
      <c r="H15" s="2">
        <v>83.4</v>
      </c>
      <c r="I15" s="2">
        <v>84.92</v>
      </c>
      <c r="J15" s="2">
        <v>84.23</v>
      </c>
      <c r="K15" s="2">
        <v>84.89</v>
      </c>
      <c r="L15" s="2">
        <v>80.98</v>
      </c>
      <c r="M15" s="2">
        <v>71.38</v>
      </c>
      <c r="N15" s="2">
        <v>81.93</v>
      </c>
      <c r="O15" s="2">
        <v>83.26</v>
      </c>
      <c r="P15" s="2">
        <v>84.9</v>
      </c>
      <c r="Q15" s="2">
        <v>84.5</v>
      </c>
      <c r="R15" s="2"/>
      <c r="S15" s="2">
        <f>AVERAGE(B15:Q15)</f>
        <v>82.8325</v>
      </c>
      <c r="T15" s="2">
        <f>STDEV(B15:Q15)</f>
        <v>3.294212095985028</v>
      </c>
      <c r="U15" s="2"/>
      <c r="V15" s="2"/>
    </row>
    <row r="16" spans="2:2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3" ht="12.75">
      <c r="A17" s="1" t="s">
        <v>34</v>
      </c>
      <c r="B17" s="2" t="s">
        <v>35</v>
      </c>
      <c r="C17" s="2" t="s">
        <v>36</v>
      </c>
      <c r="D17" s="2" t="s">
        <v>37</v>
      </c>
      <c r="E17" s="2">
        <v>11</v>
      </c>
      <c r="F17" s="2" t="s">
        <v>38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80</v>
      </c>
      <c r="T17" s="2" t="s">
        <v>81</v>
      </c>
      <c r="U17" s="2" t="s">
        <v>82</v>
      </c>
      <c r="V17" s="2"/>
      <c r="W17" s="1" t="s">
        <v>83</v>
      </c>
    </row>
    <row r="18" spans="1:23" ht="12.75">
      <c r="A18" s="1" t="s">
        <v>42</v>
      </c>
      <c r="B18" s="4">
        <v>1.6243843622567418</v>
      </c>
      <c r="C18" s="4">
        <v>1.7283155107534627</v>
      </c>
      <c r="D18" s="4">
        <v>1.5771269468621203</v>
      </c>
      <c r="E18" s="4">
        <v>1.645543325214393</v>
      </c>
      <c r="F18" s="4">
        <v>1.7626189728230912</v>
      </c>
      <c r="G18" s="4">
        <v>1.714356647550197</v>
      </c>
      <c r="H18" s="4">
        <v>1.7467631518514533</v>
      </c>
      <c r="I18" s="4">
        <v>1.7497673857379383</v>
      </c>
      <c r="J18" s="4">
        <v>1.7499522558154592</v>
      </c>
      <c r="K18" s="4">
        <v>1.7365926171238573</v>
      </c>
      <c r="L18" s="4">
        <v>1.753743888786239</v>
      </c>
      <c r="M18" s="4">
        <v>1.7195661178280128</v>
      </c>
      <c r="N18" s="4">
        <v>1.8267423666569165</v>
      </c>
      <c r="O18" s="4">
        <v>1.7015974231762676</v>
      </c>
      <c r="P18" s="4">
        <v>1.7273062066455196</v>
      </c>
      <c r="Q18" s="4">
        <v>1.6670673085632493</v>
      </c>
      <c r="R18" s="4"/>
      <c r="S18" s="4">
        <f aca="true" t="shared" si="0" ref="S18:S25">AVERAGE(B18:Q18)</f>
        <v>1.7144652804778076</v>
      </c>
      <c r="T18" s="4">
        <f aca="true" t="shared" si="1" ref="T18:T25">STDEV(B18:Q18)</f>
        <v>0.06056819326974084</v>
      </c>
      <c r="U18" s="6">
        <v>1.7</v>
      </c>
      <c r="V18" s="2">
        <v>5</v>
      </c>
      <c r="W18" s="2">
        <f>U18*V18</f>
        <v>8.5</v>
      </c>
    </row>
    <row r="19" spans="1:23" ht="12.75">
      <c r="A19" s="1" t="s">
        <v>41</v>
      </c>
      <c r="B19" s="4">
        <v>0.4064096863504541</v>
      </c>
      <c r="C19" s="4">
        <v>0.3189518208776127</v>
      </c>
      <c r="D19" s="4">
        <v>0.40384828186380967</v>
      </c>
      <c r="E19" s="4">
        <v>0.34290966298276965</v>
      </c>
      <c r="F19" s="4">
        <v>0.3163691630623099</v>
      </c>
      <c r="G19" s="4">
        <v>0.333271068033645</v>
      </c>
      <c r="H19" s="4">
        <v>0.30648135240175556</v>
      </c>
      <c r="I19" s="4">
        <v>0.31075494130557096</v>
      </c>
      <c r="J19" s="4">
        <v>0.29458084486595854</v>
      </c>
      <c r="K19" s="4">
        <v>0.3224135215087599</v>
      </c>
      <c r="L19" s="4">
        <v>0.2872877396915968</v>
      </c>
      <c r="M19" s="4">
        <v>0.22133393381028402</v>
      </c>
      <c r="N19" s="4">
        <v>0.13607254646107256</v>
      </c>
      <c r="O19" s="4">
        <v>0.36077341483915665</v>
      </c>
      <c r="P19" s="4">
        <v>0.33284925162180506</v>
      </c>
      <c r="Q19" s="4">
        <v>0.37812283361920473</v>
      </c>
      <c r="R19" s="4"/>
      <c r="S19" s="4">
        <f t="shared" si="0"/>
        <v>0.31702687895598536</v>
      </c>
      <c r="T19" s="4">
        <f t="shared" si="1"/>
        <v>0.06624772061226597</v>
      </c>
      <c r="U19" s="6">
        <v>0.3</v>
      </c>
      <c r="V19" s="2">
        <v>6</v>
      </c>
      <c r="W19" s="2">
        <f>U19*V19</f>
        <v>1.7999999999999998</v>
      </c>
    </row>
    <row r="20" spans="1:23" ht="12.75">
      <c r="A20" s="1" t="s">
        <v>39</v>
      </c>
      <c r="B20" s="4">
        <v>2.5711867099524306</v>
      </c>
      <c r="C20" s="4">
        <v>2.5153633134270743</v>
      </c>
      <c r="D20" s="4">
        <v>2.728150288748696</v>
      </c>
      <c r="E20" s="4">
        <v>2.6608961825684445</v>
      </c>
      <c r="F20" s="4">
        <v>2.5150259712528507</v>
      </c>
      <c r="G20" s="4">
        <v>2.5243453292915774</v>
      </c>
      <c r="H20" s="4">
        <v>2.5494623817897426</v>
      </c>
      <c r="I20" s="4">
        <v>2.5125344727787886</v>
      </c>
      <c r="J20" s="4">
        <v>2.512102911455812</v>
      </c>
      <c r="K20" s="4">
        <v>2.496539843882016</v>
      </c>
      <c r="L20" s="4">
        <v>2.5515027245372943</v>
      </c>
      <c r="M20" s="4">
        <v>2.745729502996108</v>
      </c>
      <c r="N20" s="4">
        <v>2.656449781346581</v>
      </c>
      <c r="O20" s="4">
        <v>2.4836748477609385</v>
      </c>
      <c r="P20" s="4">
        <v>2.492567000008345</v>
      </c>
      <c r="Q20" s="4">
        <v>2.484287655751608</v>
      </c>
      <c r="R20" s="4"/>
      <c r="S20" s="4">
        <f t="shared" si="0"/>
        <v>2.562488682346769</v>
      </c>
      <c r="T20" s="4">
        <f t="shared" si="1"/>
        <v>0.08657467204495185</v>
      </c>
      <c r="U20" s="6">
        <v>2.6</v>
      </c>
      <c r="V20" s="2">
        <v>3</v>
      </c>
      <c r="W20" s="2">
        <f>U20*V20</f>
        <v>7.800000000000001</v>
      </c>
    </row>
    <row r="21" spans="1:23" ht="12.75">
      <c r="A21" s="1" t="s">
        <v>44</v>
      </c>
      <c r="B21" s="4">
        <v>0.36985801420647985</v>
      </c>
      <c r="C21" s="4">
        <v>0.4116240968584379</v>
      </c>
      <c r="D21" s="4">
        <v>0.28584804378128686</v>
      </c>
      <c r="E21" s="4">
        <v>0.35500357764742446</v>
      </c>
      <c r="F21" s="4">
        <v>0.3889300231071979</v>
      </c>
      <c r="G21" s="4">
        <v>0.4081153374828932</v>
      </c>
      <c r="H21" s="4">
        <v>0.3935659598176573</v>
      </c>
      <c r="I21" s="4">
        <v>0.4030206487643763</v>
      </c>
      <c r="J21" s="4">
        <v>0.43618591256705347</v>
      </c>
      <c r="K21" s="4">
        <v>0.4063153636147859</v>
      </c>
      <c r="L21" s="4">
        <v>0.4102549278706457</v>
      </c>
      <c r="M21" s="4">
        <v>0.3766846245147667</v>
      </c>
      <c r="N21" s="4">
        <v>0.4502659565766693</v>
      </c>
      <c r="O21" s="4">
        <v>0.3994214363260493</v>
      </c>
      <c r="P21" s="4">
        <v>0.42086840263613884</v>
      </c>
      <c r="Q21" s="4">
        <v>0.4144259735498644</v>
      </c>
      <c r="R21" s="4"/>
      <c r="S21" s="4">
        <f t="shared" si="0"/>
        <v>0.39564926870760797</v>
      </c>
      <c r="T21" s="4">
        <f t="shared" si="1"/>
        <v>0.037597644412350154</v>
      </c>
      <c r="U21" s="6">
        <v>0.4</v>
      </c>
      <c r="V21" s="2">
        <v>3</v>
      </c>
      <c r="W21" s="2">
        <f>U21*V21</f>
        <v>1.2000000000000002</v>
      </c>
    </row>
    <row r="22" spans="1:26" ht="12.75">
      <c r="A22" s="1" t="s">
        <v>47</v>
      </c>
      <c r="B22" s="4">
        <v>1.177670906776304</v>
      </c>
      <c r="C22" s="4">
        <v>1.2161539764909075</v>
      </c>
      <c r="D22" s="4">
        <v>1.1869701537409678</v>
      </c>
      <c r="E22" s="4">
        <v>1.222799554545959</v>
      </c>
      <c r="F22" s="4">
        <v>1.1633118439441135</v>
      </c>
      <c r="G22" s="4">
        <v>1.1859602367906792</v>
      </c>
      <c r="H22" s="4">
        <v>1.183433650002253</v>
      </c>
      <c r="I22" s="4">
        <v>1.217042448204627</v>
      </c>
      <c r="J22" s="4">
        <v>1.1806810813670234</v>
      </c>
      <c r="K22" s="4">
        <v>1.1883304645550663</v>
      </c>
      <c r="L22" s="4">
        <v>1.2107000875523262</v>
      </c>
      <c r="M22" s="4">
        <v>1.224431698194882</v>
      </c>
      <c r="N22" s="4">
        <v>1.28710304848957</v>
      </c>
      <c r="O22" s="4">
        <v>1.1817410507711905</v>
      </c>
      <c r="P22" s="4">
        <v>1.2027221048876788</v>
      </c>
      <c r="Q22" s="4">
        <v>1.1993537288759915</v>
      </c>
      <c r="R22" s="4"/>
      <c r="S22" s="8">
        <f>AVERAGE(B22:Q22)</f>
        <v>1.2017753771993462</v>
      </c>
      <c r="T22" s="4">
        <f>STDEV(B22:Q22)</f>
        <v>0.02904672727722538</v>
      </c>
      <c r="U22" s="12">
        <v>1</v>
      </c>
      <c r="V22" s="2">
        <v>2</v>
      </c>
      <c r="W22" s="2">
        <f>U22*V22</f>
        <v>2</v>
      </c>
      <c r="Y22" s="11" t="s">
        <v>86</v>
      </c>
      <c r="Z22" s="11"/>
    </row>
    <row r="23" spans="1:22" ht="12.75">
      <c r="A23" s="1" t="s">
        <v>46</v>
      </c>
      <c r="B23" s="4">
        <v>0.030506950942382635</v>
      </c>
      <c r="C23" s="4">
        <v>0.02923469426254414</v>
      </c>
      <c r="D23" s="4">
        <v>0.02155648683699918</v>
      </c>
      <c r="E23" s="4">
        <v>0.019025271021007716</v>
      </c>
      <c r="F23" s="4">
        <v>0.027148565105323447</v>
      </c>
      <c r="G23" s="4">
        <v>0.029682124363579185</v>
      </c>
      <c r="H23" s="4">
        <v>0.030339001353813847</v>
      </c>
      <c r="I23" s="4">
        <v>0.028141938182307213</v>
      </c>
      <c r="J23" s="4">
        <v>0.02721689049729963</v>
      </c>
      <c r="K23" s="4">
        <v>0.032783958882002515</v>
      </c>
      <c r="L23" s="4">
        <v>0.0250067067315353</v>
      </c>
      <c r="M23" s="4">
        <v>0.020101049400826392</v>
      </c>
      <c r="N23" s="4">
        <v>0.01761462116376268</v>
      </c>
      <c r="O23" s="4">
        <v>0.03424576979976363</v>
      </c>
      <c r="P23" s="4">
        <v>0.023673175413799156</v>
      </c>
      <c r="Q23" s="4">
        <v>0.03385222424585744</v>
      </c>
      <c r="R23" s="4"/>
      <c r="S23" s="4">
        <f t="shared" si="0"/>
        <v>0.02688308926267526</v>
      </c>
      <c r="T23" s="4">
        <f t="shared" si="1"/>
        <v>0.005251336597571018</v>
      </c>
      <c r="U23" s="7" t="s">
        <v>74</v>
      </c>
      <c r="V23" s="2"/>
    </row>
    <row r="24" spans="1:22" ht="12.75">
      <c r="A24" s="1" t="s">
        <v>45</v>
      </c>
      <c r="B24" s="4">
        <v>0.0426508385689477</v>
      </c>
      <c r="C24" s="4">
        <v>0.027743510001721434</v>
      </c>
      <c r="D24" s="4">
        <v>0.03486979701824783</v>
      </c>
      <c r="E24" s="4">
        <v>0.02239886460333231</v>
      </c>
      <c r="F24" s="4">
        <v>0.03154749644452545</v>
      </c>
      <c r="G24" s="4">
        <v>0.041559518182607065</v>
      </c>
      <c r="H24" s="4">
        <v>0.02885782915262651</v>
      </c>
      <c r="I24" s="4">
        <v>0.018747168389335822</v>
      </c>
      <c r="J24" s="4">
        <v>0.04447531789302161</v>
      </c>
      <c r="K24" s="4">
        <v>0.04705976880168078</v>
      </c>
      <c r="L24" s="4">
        <v>0.01994216882973354</v>
      </c>
      <c r="M24" s="4">
        <v>0.030657452389556878</v>
      </c>
      <c r="N24" s="4">
        <v>0.033713235690638534</v>
      </c>
      <c r="O24" s="4">
        <v>0.04178440781850188</v>
      </c>
      <c r="P24" s="4">
        <v>0.029473910406108358</v>
      </c>
      <c r="Q24" s="4">
        <v>0.05605574036220901</v>
      </c>
      <c r="R24" s="4"/>
      <c r="S24" s="4">
        <f t="shared" si="0"/>
        <v>0.03447106403454967</v>
      </c>
      <c r="T24" s="4">
        <f t="shared" si="1"/>
        <v>0.010407466940770962</v>
      </c>
      <c r="U24" s="7" t="s">
        <v>74</v>
      </c>
      <c r="V24" s="2"/>
    </row>
    <row r="25" spans="1:22" ht="12.75">
      <c r="A25" s="1" t="s">
        <v>43</v>
      </c>
      <c r="B25" s="4">
        <v>0.011653826367209349</v>
      </c>
      <c r="C25" s="4">
        <v>0.01489042290624634</v>
      </c>
      <c r="D25" s="4">
        <v>0.04890912060658238</v>
      </c>
      <c r="E25" s="4">
        <v>0.040801460990095385</v>
      </c>
      <c r="F25" s="4">
        <v>0.02568033406332128</v>
      </c>
      <c r="G25" s="4">
        <v>0.013879110979631125</v>
      </c>
      <c r="H25" s="4">
        <v>0.010966568215586645</v>
      </c>
      <c r="I25" s="4">
        <v>0.013839567373964058</v>
      </c>
      <c r="J25" s="4">
        <v>0.02574496432588391</v>
      </c>
      <c r="K25" s="4">
        <v>0.019644950857119675</v>
      </c>
      <c r="L25" s="4">
        <v>0.017981557136802058</v>
      </c>
      <c r="M25" s="4">
        <v>0.04811993864630047</v>
      </c>
      <c r="N25" s="4">
        <v>0</v>
      </c>
      <c r="O25" s="4">
        <v>0.02990188832227566</v>
      </c>
      <c r="P25" s="4">
        <v>0.02165467072577419</v>
      </c>
      <c r="Q25" s="4">
        <v>0.009852753929209366</v>
      </c>
      <c r="R25" s="4"/>
      <c r="S25" s="4">
        <f t="shared" si="0"/>
        <v>0.022095070965375118</v>
      </c>
      <c r="T25" s="4">
        <f t="shared" si="1"/>
        <v>0.013940225326277686</v>
      </c>
      <c r="U25" s="7" t="s">
        <v>74</v>
      </c>
      <c r="V25" s="2"/>
    </row>
    <row r="26" spans="1:23" ht="12.75">
      <c r="A26" s="1" t="s">
        <v>77</v>
      </c>
      <c r="B26" s="4">
        <f>SUM(B18:B25)</f>
        <v>6.23432129542095</v>
      </c>
      <c r="C26" s="4">
        <f aca="true" t="shared" si="2" ref="C26:Q26">SUM(C18:C25)</f>
        <v>6.262277345578007</v>
      </c>
      <c r="D26" s="4">
        <f t="shared" si="2"/>
        <v>6.28727911945871</v>
      </c>
      <c r="E26" s="4">
        <f t="shared" si="2"/>
        <v>6.309377899573424</v>
      </c>
      <c r="F26" s="4">
        <f t="shared" si="2"/>
        <v>6.230632369802733</v>
      </c>
      <c r="G26" s="4">
        <f t="shared" si="2"/>
        <v>6.251169372674809</v>
      </c>
      <c r="H26" s="4">
        <f t="shared" si="2"/>
        <v>6.249869894584888</v>
      </c>
      <c r="I26" s="4">
        <f t="shared" si="2"/>
        <v>6.253848570736909</v>
      </c>
      <c r="J26" s="4">
        <f t="shared" si="2"/>
        <v>6.270940178787511</v>
      </c>
      <c r="K26" s="4">
        <f t="shared" si="2"/>
        <v>6.249680489225288</v>
      </c>
      <c r="L26" s="4">
        <f t="shared" si="2"/>
        <v>6.276419801136173</v>
      </c>
      <c r="M26" s="4">
        <f t="shared" si="2"/>
        <v>6.386624317780737</v>
      </c>
      <c r="N26" s="4">
        <f t="shared" si="2"/>
        <v>6.407961556385211</v>
      </c>
      <c r="O26" s="4">
        <f t="shared" si="2"/>
        <v>6.233140238814144</v>
      </c>
      <c r="P26" s="4">
        <f t="shared" si="2"/>
        <v>6.251114722345169</v>
      </c>
      <c r="Q26" s="4">
        <f t="shared" si="2"/>
        <v>6.243018218897193</v>
      </c>
      <c r="R26" s="4"/>
      <c r="S26" s="4">
        <f>AVERAGE(B26:Q26)</f>
        <v>6.274854711950117</v>
      </c>
      <c r="T26" s="4">
        <f>STDEV(B26:Q26)</f>
        <v>0.05222267218178767</v>
      </c>
      <c r="U26" s="2"/>
      <c r="V26" s="2"/>
      <c r="W26" s="5">
        <f>SUM(W18:W22)</f>
        <v>21.3</v>
      </c>
    </row>
    <row r="27" spans="2:22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/>
      <c r="V27" s="2"/>
    </row>
    <row r="28" spans="1:18" ht="20.25">
      <c r="A28" s="2"/>
      <c r="B28" s="2" t="s">
        <v>72</v>
      </c>
      <c r="C28" s="2"/>
      <c r="D28" s="2"/>
      <c r="E28" s="3" t="s">
        <v>71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5" ht="23.25">
      <c r="B29" s="1" t="s">
        <v>73</v>
      </c>
      <c r="D29" s="1" t="s">
        <v>91</v>
      </c>
      <c r="E29" s="3" t="s">
        <v>88</v>
      </c>
      <c r="O29" s="2" t="s">
        <v>85</v>
      </c>
    </row>
    <row r="30" spans="4:15" ht="23.25">
      <c r="D30" s="1" t="s">
        <v>92</v>
      </c>
      <c r="E30" s="3" t="s">
        <v>93</v>
      </c>
      <c r="O30" s="2"/>
    </row>
    <row r="31" spans="9:19" ht="13.5">
      <c r="I31"/>
      <c r="S31" s="2"/>
    </row>
    <row r="32" spans="1:23" ht="12.75">
      <c r="A32" s="1" t="s">
        <v>48</v>
      </c>
      <c r="B32" s="1" t="s">
        <v>49</v>
      </c>
      <c r="C32" s="1" t="s">
        <v>50</v>
      </c>
      <c r="D32" s="1" t="s">
        <v>51</v>
      </c>
      <c r="E32" s="1" t="s">
        <v>52</v>
      </c>
      <c r="F32" s="1" t="s">
        <v>53</v>
      </c>
      <c r="G32" s="1" t="s">
        <v>54</v>
      </c>
      <c r="H32" s="1" t="s">
        <v>55</v>
      </c>
      <c r="S32" s="2"/>
      <c r="T32" s="2"/>
      <c r="U32" s="2" t="s">
        <v>82</v>
      </c>
      <c r="V32" s="2"/>
      <c r="W32" s="1" t="s">
        <v>84</v>
      </c>
    </row>
    <row r="33" spans="1:23" ht="12.75">
      <c r="A33" s="1" t="s">
        <v>56</v>
      </c>
      <c r="B33" s="1" t="s">
        <v>40</v>
      </c>
      <c r="C33" s="1" t="s">
        <v>57</v>
      </c>
      <c r="D33" s="1">
        <v>20</v>
      </c>
      <c r="E33" s="1">
        <v>10</v>
      </c>
      <c r="F33" s="1">
        <v>600</v>
      </c>
      <c r="G33" s="1">
        <v>-600</v>
      </c>
      <c r="H33" s="1" t="s">
        <v>58</v>
      </c>
      <c r="S33" s="2"/>
      <c r="T33" s="2" t="s">
        <v>38</v>
      </c>
      <c r="U33" s="10">
        <v>8</v>
      </c>
      <c r="V33" s="1">
        <v>2</v>
      </c>
      <c r="W33" s="1">
        <f>U33*V33</f>
        <v>16</v>
      </c>
    </row>
    <row r="34" spans="1:23" ht="12.75">
      <c r="A34" s="1" t="s">
        <v>56</v>
      </c>
      <c r="B34" s="1" t="s">
        <v>42</v>
      </c>
      <c r="C34" s="1" t="s">
        <v>59</v>
      </c>
      <c r="D34" s="1">
        <v>20</v>
      </c>
      <c r="E34" s="1">
        <v>10</v>
      </c>
      <c r="F34" s="1">
        <v>350</v>
      </c>
      <c r="G34" s="1">
        <v>-500</v>
      </c>
      <c r="H34" s="1" t="s">
        <v>60</v>
      </c>
      <c r="S34" s="2"/>
      <c r="T34" s="2" t="s">
        <v>78</v>
      </c>
      <c r="U34" s="10">
        <f>6-U35</f>
        <v>5.3</v>
      </c>
      <c r="V34" s="1">
        <v>1</v>
      </c>
      <c r="W34" s="1">
        <f>U34*V34</f>
        <v>5.3</v>
      </c>
    </row>
    <row r="35" spans="1:21" ht="12.75">
      <c r="A35" s="1" t="s">
        <v>56</v>
      </c>
      <c r="B35" s="1" t="s">
        <v>39</v>
      </c>
      <c r="C35" s="1" t="s">
        <v>57</v>
      </c>
      <c r="D35" s="1">
        <v>20</v>
      </c>
      <c r="E35" s="1">
        <v>10</v>
      </c>
      <c r="F35" s="1">
        <v>600</v>
      </c>
      <c r="G35" s="1">
        <v>-600</v>
      </c>
      <c r="H35" s="1" t="s">
        <v>61</v>
      </c>
      <c r="S35" s="2"/>
      <c r="T35" s="2" t="s">
        <v>79</v>
      </c>
      <c r="U35" s="10">
        <v>0.7</v>
      </c>
    </row>
    <row r="36" spans="1:23" ht="12.75">
      <c r="A36" s="1" t="s">
        <v>62</v>
      </c>
      <c r="B36" s="1" t="s">
        <v>25</v>
      </c>
      <c r="C36" s="1" t="s">
        <v>57</v>
      </c>
      <c r="D36" s="1">
        <v>20</v>
      </c>
      <c r="E36" s="1">
        <v>10</v>
      </c>
      <c r="F36" s="1">
        <v>250</v>
      </c>
      <c r="G36" s="1">
        <v>-300</v>
      </c>
      <c r="H36" s="1" t="s">
        <v>63</v>
      </c>
      <c r="S36" s="2"/>
      <c r="T36" s="2"/>
      <c r="W36" s="5">
        <f>SUM(W33:W34)</f>
        <v>21.3</v>
      </c>
    </row>
    <row r="37" spans="1:20" ht="12.75">
      <c r="A37" s="1" t="s">
        <v>62</v>
      </c>
      <c r="B37" s="1" t="s">
        <v>41</v>
      </c>
      <c r="C37" s="1" t="s">
        <v>57</v>
      </c>
      <c r="D37" s="1">
        <v>20</v>
      </c>
      <c r="E37" s="1">
        <v>10</v>
      </c>
      <c r="F37" s="1">
        <v>500</v>
      </c>
      <c r="G37" s="1">
        <v>-500</v>
      </c>
      <c r="H37" s="1" t="s">
        <v>64</v>
      </c>
      <c r="S37" s="2"/>
      <c r="T37" s="2"/>
    </row>
    <row r="38" spans="1:20" ht="12.75">
      <c r="A38" s="1" t="s">
        <v>62</v>
      </c>
      <c r="B38" s="1" t="s">
        <v>46</v>
      </c>
      <c r="C38" s="1" t="s">
        <v>59</v>
      </c>
      <c r="D38" s="1">
        <v>20</v>
      </c>
      <c r="E38" s="1">
        <v>10</v>
      </c>
      <c r="F38" s="1">
        <v>250</v>
      </c>
      <c r="G38" s="1">
        <v>-300</v>
      </c>
      <c r="H38" s="1" t="s">
        <v>65</v>
      </c>
      <c r="S38" s="2"/>
      <c r="T38" s="2"/>
    </row>
    <row r="39" spans="1:20" ht="12.75">
      <c r="A39" s="1" t="s">
        <v>62</v>
      </c>
      <c r="B39" s="1" t="s">
        <v>47</v>
      </c>
      <c r="C39" s="1" t="s">
        <v>66</v>
      </c>
      <c r="D39" s="1">
        <v>20</v>
      </c>
      <c r="E39" s="1">
        <v>10</v>
      </c>
      <c r="F39" s="1">
        <v>500</v>
      </c>
      <c r="G39" s="1">
        <v>-500</v>
      </c>
      <c r="H39" s="1" t="s">
        <v>67</v>
      </c>
      <c r="S39" s="2"/>
      <c r="T39" s="2"/>
    </row>
    <row r="40" spans="1:20" ht="12.75">
      <c r="A40" s="1" t="s">
        <v>68</v>
      </c>
      <c r="B40" s="1" t="s">
        <v>43</v>
      </c>
      <c r="C40" s="1" t="s">
        <v>57</v>
      </c>
      <c r="D40" s="1">
        <v>20</v>
      </c>
      <c r="E40" s="1">
        <v>10</v>
      </c>
      <c r="F40" s="1">
        <v>350</v>
      </c>
      <c r="G40" s="1">
        <v>-350</v>
      </c>
      <c r="H40" s="1" t="s">
        <v>69</v>
      </c>
      <c r="S40" s="2"/>
      <c r="T40" s="2"/>
    </row>
    <row r="41" spans="1:20" ht="12.75">
      <c r="A41" s="1" t="s">
        <v>68</v>
      </c>
      <c r="B41" s="1" t="s">
        <v>44</v>
      </c>
      <c r="C41" s="1" t="s">
        <v>57</v>
      </c>
      <c r="D41" s="1">
        <v>20</v>
      </c>
      <c r="E41" s="1">
        <v>10</v>
      </c>
      <c r="F41" s="1">
        <v>500</v>
      </c>
      <c r="G41" s="1">
        <v>-500</v>
      </c>
      <c r="H41" s="1" t="s">
        <v>70</v>
      </c>
      <c r="S41" s="2"/>
      <c r="T41" s="2"/>
    </row>
    <row r="42" spans="1:20" ht="12.75">
      <c r="A42" s="1" t="s">
        <v>68</v>
      </c>
      <c r="B42" s="1" t="s">
        <v>45</v>
      </c>
      <c r="C42" s="1" t="s">
        <v>57</v>
      </c>
      <c r="D42" s="1">
        <v>20</v>
      </c>
      <c r="E42" s="1">
        <v>10</v>
      </c>
      <c r="F42" s="1">
        <v>300</v>
      </c>
      <c r="G42" s="1">
        <v>-250</v>
      </c>
      <c r="H42" s="1" t="s">
        <v>64</v>
      </c>
      <c r="S42" s="2"/>
      <c r="T42" s="2"/>
    </row>
    <row r="43" spans="19:20" ht="12.75">
      <c r="S43" s="2"/>
      <c r="T43" s="2"/>
    </row>
    <row r="44" spans="1:20" ht="12.75">
      <c r="A44" s="1" t="s">
        <v>76</v>
      </c>
      <c r="S44" s="2" t="s">
        <v>80</v>
      </c>
      <c r="T44" s="2" t="s">
        <v>81</v>
      </c>
    </row>
    <row r="45" spans="1:23" ht="12.75">
      <c r="A45" s="1" t="s">
        <v>42</v>
      </c>
      <c r="B45" s="2">
        <v>1.6601062604917594</v>
      </c>
      <c r="C45" s="2">
        <v>1.7431453123862626</v>
      </c>
      <c r="D45" s="2">
        <v>1.5037254618015623</v>
      </c>
      <c r="E45" s="2">
        <v>1.540190154963278</v>
      </c>
      <c r="F45" s="2">
        <v>1.749959082462295</v>
      </c>
      <c r="G45" s="2">
        <v>1.7032554258676769</v>
      </c>
      <c r="H45" s="2">
        <v>1.7121399608312748</v>
      </c>
      <c r="I45" s="2">
        <v>1.7841966747172213</v>
      </c>
      <c r="J45" s="2">
        <v>1.7555057206245825</v>
      </c>
      <c r="K45" s="2">
        <v>1.7758942123614423</v>
      </c>
      <c r="L45" s="2">
        <v>1.7409449904835832</v>
      </c>
      <c r="M45" s="2">
        <v>1.6263470133672517</v>
      </c>
      <c r="N45" s="2">
        <v>1.6867206726368726</v>
      </c>
      <c r="O45" s="2">
        <v>1.6640436918912123</v>
      </c>
      <c r="P45" s="2">
        <v>1.764143341732036</v>
      </c>
      <c r="Q45" s="2">
        <v>1.6870298807894815</v>
      </c>
      <c r="R45" s="2"/>
      <c r="S45" s="2">
        <f>AVERAGE(B45:Q45)</f>
        <v>1.6935842410879873</v>
      </c>
      <c r="T45" s="2">
        <f>STDEV(B45:Q45)</f>
        <v>0.08095024992214979</v>
      </c>
      <c r="U45" s="2"/>
      <c r="V45" s="2"/>
      <c r="W45" s="2"/>
    </row>
    <row r="46" spans="1:23" ht="12.75">
      <c r="A46" s="1" t="s">
        <v>41</v>
      </c>
      <c r="B46" s="2">
        <v>0.4153470572060605</v>
      </c>
      <c r="C46" s="2">
        <v>0.32168858520368954</v>
      </c>
      <c r="D46" s="2">
        <v>0.38505267147433736</v>
      </c>
      <c r="E46" s="2">
        <v>0.3209554430291447</v>
      </c>
      <c r="F46" s="2">
        <v>0.31409686316104946</v>
      </c>
      <c r="G46" s="2">
        <v>0.33111298965952213</v>
      </c>
      <c r="H46" s="2">
        <v>0.30040648048962415</v>
      </c>
      <c r="I46" s="2">
        <v>0.316869509312242</v>
      </c>
      <c r="J46" s="2">
        <v>0.29551569571687075</v>
      </c>
      <c r="K46" s="2">
        <v>0.32971020444781785</v>
      </c>
      <c r="L46" s="2">
        <v>0.28519110141537884</v>
      </c>
      <c r="M46" s="2">
        <v>0.20933523781211383</v>
      </c>
      <c r="N46" s="2">
        <v>0.12564244486991646</v>
      </c>
      <c r="O46" s="2">
        <v>0.3528112566393801</v>
      </c>
      <c r="P46" s="2">
        <v>0.33994771094434173</v>
      </c>
      <c r="Q46" s="2">
        <v>0.38265072780664244</v>
      </c>
      <c r="R46" s="2"/>
      <c r="S46" s="2">
        <f>AVERAGE(B46:Q46)</f>
        <v>0.3141458736992582</v>
      </c>
      <c r="T46" s="2">
        <f>STDEV(B46:Q46)</f>
        <v>0.06863282757017468</v>
      </c>
      <c r="U46" s="2"/>
      <c r="V46" s="2"/>
      <c r="W46" s="2"/>
    </row>
    <row r="47" spans="1:23" ht="12.75">
      <c r="A47" s="1" t="s">
        <v>39</v>
      </c>
      <c r="B47" s="2">
        <v>2.6277297745929613</v>
      </c>
      <c r="C47" s="2">
        <v>2.5369463743557374</v>
      </c>
      <c r="D47" s="2">
        <v>2.6011787199342984</v>
      </c>
      <c r="E47" s="2">
        <v>2.4905367369998195</v>
      </c>
      <c r="F47" s="2">
        <v>2.4969619690257443</v>
      </c>
      <c r="G47" s="2">
        <v>2.507999070685618</v>
      </c>
      <c r="H47" s="2">
        <v>2.498928614260983</v>
      </c>
      <c r="I47" s="2">
        <v>2.5619723444289275</v>
      </c>
      <c r="J47" s="2">
        <v>2.520075057592545</v>
      </c>
      <c r="K47" s="2">
        <v>2.553040140768719</v>
      </c>
      <c r="L47" s="2">
        <v>2.532881747951652</v>
      </c>
      <c r="M47" s="2">
        <v>2.596881230919147</v>
      </c>
      <c r="N47" s="2">
        <v>2.4528301548176135</v>
      </c>
      <c r="O47" s="2">
        <v>2.428860908481364</v>
      </c>
      <c r="P47" s="2">
        <v>2.545724353891659</v>
      </c>
      <c r="Q47" s="2">
        <v>2.514036167706665</v>
      </c>
      <c r="R47" s="2"/>
      <c r="S47" s="2">
        <f>AVERAGE(B47:Q47)</f>
        <v>2.5291614604008408</v>
      </c>
      <c r="T47" s="2">
        <f>STDEV(B47:Q47)</f>
        <v>0.0526448732888938</v>
      </c>
      <c r="U47" s="2"/>
      <c r="V47" s="2"/>
      <c r="W47" s="2"/>
    </row>
    <row r="48" spans="1:23" ht="12.75">
      <c r="A48" s="1" t="s">
        <v>44</v>
      </c>
      <c r="B48" s="2">
        <v>0.3779915758510491</v>
      </c>
      <c r="C48" s="2">
        <v>0.4151560351334291</v>
      </c>
      <c r="D48" s="2">
        <v>0.2725443138837365</v>
      </c>
      <c r="E48" s="2">
        <v>0.33227506495343556</v>
      </c>
      <c r="F48" s="2">
        <v>0.3861365597855857</v>
      </c>
      <c r="G48" s="2">
        <v>0.4054726091801749</v>
      </c>
      <c r="H48" s="2">
        <v>0.38576495405945627</v>
      </c>
      <c r="I48" s="2">
        <v>0.4109506824900164</v>
      </c>
      <c r="J48" s="2">
        <v>0.43757014639836317</v>
      </c>
      <c r="K48" s="2">
        <v>0.41551086623419015</v>
      </c>
      <c r="L48" s="2">
        <v>0.40726086976811743</v>
      </c>
      <c r="M48" s="2">
        <v>0.35626423881551983</v>
      </c>
      <c r="N48" s="2">
        <v>0.4157526047487365</v>
      </c>
      <c r="O48" s="2">
        <v>0.3906063281900249</v>
      </c>
      <c r="P48" s="2">
        <v>0.42984398909666705</v>
      </c>
      <c r="Q48" s="2">
        <v>0.4193885856693149</v>
      </c>
      <c r="R48" s="2"/>
      <c r="S48" s="2">
        <f>AVERAGE(B48:Q48)</f>
        <v>0.3911555890161136</v>
      </c>
      <c r="T48" s="2">
        <f>STDEV(B48:Q48)</f>
        <v>0.041680868572231786</v>
      </c>
      <c r="U48" s="2"/>
      <c r="V48" s="2"/>
      <c r="W48" s="2"/>
    </row>
    <row r="49" spans="1:23" ht="12.75">
      <c r="A49" s="1" t="s">
        <v>47</v>
      </c>
      <c r="B49" s="2">
        <v>1.2035691124372834</v>
      </c>
      <c r="C49" s="2">
        <v>1.2265891789259296</v>
      </c>
      <c r="D49" s="2">
        <v>1.1317270598476754</v>
      </c>
      <c r="E49" s="2">
        <v>1.1445118500054032</v>
      </c>
      <c r="F49" s="2">
        <v>1.1549564360954392</v>
      </c>
      <c r="G49" s="2">
        <v>1.1782806168504054</v>
      </c>
      <c r="H49" s="2">
        <v>1.1599764060820885</v>
      </c>
      <c r="I49" s="2">
        <v>1.2409895776864235</v>
      </c>
      <c r="J49" s="2">
        <v>1.1844279669259747</v>
      </c>
      <c r="K49" s="2">
        <v>1.2152240966400538</v>
      </c>
      <c r="L49" s="2">
        <v>1.201864346259267</v>
      </c>
      <c r="M49" s="2">
        <v>1.1580542410004666</v>
      </c>
      <c r="N49" s="2">
        <v>1.1884452670106778</v>
      </c>
      <c r="O49" s="2">
        <v>1.1556603895849853</v>
      </c>
      <c r="P49" s="2">
        <v>1.2283717763117907</v>
      </c>
      <c r="Q49" s="2">
        <v>1.2137155877610548</v>
      </c>
      <c r="R49" s="2"/>
      <c r="S49" s="2">
        <f>AVERAGE(B49:Q49)</f>
        <v>1.1866477443390573</v>
      </c>
      <c r="T49" s="2">
        <f>STDEV(B49:Q49)</f>
        <v>0.033386412417634105</v>
      </c>
      <c r="U49" s="2"/>
      <c r="V49" s="2"/>
      <c r="W49" s="2"/>
    </row>
    <row r="50" spans="1:23" ht="12.75">
      <c r="A50" s="1" t="s">
        <v>46</v>
      </c>
      <c r="B50" s="2">
        <v>0.03117783045978359</v>
      </c>
      <c r="C50" s="2">
        <v>0.02948554239415645</v>
      </c>
      <c r="D50" s="2">
        <v>0.02055322064484373</v>
      </c>
      <c r="E50" s="2">
        <v>0.017807209736180295</v>
      </c>
      <c r="F50" s="2">
        <v>0.026953572391080816</v>
      </c>
      <c r="G50" s="2">
        <v>0.029489919408420585</v>
      </c>
      <c r="H50" s="2">
        <v>0.02973764161129743</v>
      </c>
      <c r="I50" s="2">
        <v>0.02869567288442429</v>
      </c>
      <c r="J50" s="2">
        <v>0.027303263164375667</v>
      </c>
      <c r="K50" s="2">
        <v>0.03352590714871808</v>
      </c>
      <c r="L50" s="2">
        <v>0.024824206710644125</v>
      </c>
      <c r="M50" s="2">
        <v>0.019011354852626432</v>
      </c>
      <c r="N50" s="2">
        <v>0.016264442211387953</v>
      </c>
      <c r="O50" s="2">
        <v>0.03348997620299761</v>
      </c>
      <c r="P50" s="2">
        <v>0.02417803781589662</v>
      </c>
      <c r="Q50" s="2">
        <v>0.03425759328408119</v>
      </c>
      <c r="R50" s="2"/>
      <c r="S50" s="2">
        <f>AVERAGE(B50:Q50)</f>
        <v>0.02667221193255718</v>
      </c>
      <c r="T50" s="2">
        <f>STDEV(B50:Q50)</f>
        <v>0.005737556684670555</v>
      </c>
      <c r="U50" s="2"/>
      <c r="V50" s="2"/>
      <c r="W50" s="2"/>
    </row>
    <row r="51" spans="1:23" ht="12.75">
      <c r="A51" s="1" t="s">
        <v>45</v>
      </c>
      <c r="B51" s="2">
        <v>0.043588774780597396</v>
      </c>
      <c r="C51" s="2">
        <v>0.02798156303507283</v>
      </c>
      <c r="D51" s="2">
        <v>0.033246912512982084</v>
      </c>
      <c r="E51" s="2">
        <v>0.02096481460912806</v>
      </c>
      <c r="F51" s="2">
        <v>0.03132090870644748</v>
      </c>
      <c r="G51" s="2">
        <v>0.0412904018204877</v>
      </c>
      <c r="H51" s="2">
        <v>0.028285828231883463</v>
      </c>
      <c r="I51" s="2">
        <v>0.019116046951869727</v>
      </c>
      <c r="J51" s="2">
        <v>0.044616460093886035</v>
      </c>
      <c r="K51" s="2">
        <v>0.048124799233792814</v>
      </c>
      <c r="L51" s="2">
        <v>0.01979663002419974</v>
      </c>
      <c r="M51" s="2">
        <v>0.028995486485964474</v>
      </c>
      <c r="N51" s="2">
        <v>0.0311290812644513</v>
      </c>
      <c r="O51" s="2">
        <v>0.040862238801466035</v>
      </c>
      <c r="P51" s="2">
        <v>0.030102481307423084</v>
      </c>
      <c r="Q51" s="2">
        <v>0.05672698906340269</v>
      </c>
      <c r="R51" s="2"/>
      <c r="S51" s="2">
        <f>AVERAGE(B51:Q51)</f>
        <v>0.03413433855769093</v>
      </c>
      <c r="T51" s="2">
        <f>STDEV(B51:Q51)</f>
        <v>0.010766959251843879</v>
      </c>
      <c r="U51" s="2"/>
      <c r="V51" s="2"/>
      <c r="W51" s="2"/>
    </row>
    <row r="52" spans="1:23" ht="12.75">
      <c r="A52" s="1" t="s">
        <v>43</v>
      </c>
      <c r="B52" s="2">
        <v>0.011910106105681873</v>
      </c>
      <c r="C52" s="2">
        <v>0.01501819009722171</v>
      </c>
      <c r="D52" s="2">
        <v>0.046632828204964484</v>
      </c>
      <c r="E52" s="2">
        <v>0.038189215417269946</v>
      </c>
      <c r="F52" s="2">
        <v>0.025495886818237133</v>
      </c>
      <c r="G52" s="2">
        <v>0.013789237563874047</v>
      </c>
      <c r="H52" s="2">
        <v>0.010749196108920885</v>
      </c>
      <c r="I52" s="2">
        <v>0.014111881550322714</v>
      </c>
      <c r="J52" s="2">
        <v>0.02582666584255146</v>
      </c>
      <c r="K52" s="2">
        <v>0.020089544424681582</v>
      </c>
      <c r="L52" s="2">
        <v>0.017850326959699854</v>
      </c>
      <c r="M52" s="2">
        <v>0.0455113168894466</v>
      </c>
      <c r="N52" s="2">
        <v>0</v>
      </c>
      <c r="O52" s="2">
        <v>0.029241962852434283</v>
      </c>
      <c r="P52" s="2">
        <v>0.02211648579232717</v>
      </c>
      <c r="Q52" s="2">
        <v>0.009970737354910785</v>
      </c>
      <c r="R52" s="2"/>
      <c r="S52" s="2">
        <f>AVERAGE(B52:Q52)</f>
        <v>0.021656473873909034</v>
      </c>
      <c r="T52" s="2">
        <f>STDEV(B52:Q52)</f>
        <v>0.013052276957179898</v>
      </c>
      <c r="U52" s="2"/>
      <c r="V52" s="2"/>
      <c r="W52" s="2"/>
    </row>
    <row r="53" spans="1:23" ht="12.75">
      <c r="A53" s="1" t="s">
        <v>75</v>
      </c>
      <c r="B53" s="2">
        <v>13.516197164026767</v>
      </c>
      <c r="C53" s="2">
        <v>13.811229122291822</v>
      </c>
      <c r="D53" s="2">
        <v>15.023907856336596</v>
      </c>
      <c r="E53" s="2">
        <v>15.408513352404476</v>
      </c>
      <c r="F53" s="2">
        <v>14.158013497092591</v>
      </c>
      <c r="G53" s="2">
        <v>14.142459783595463</v>
      </c>
      <c r="H53" s="2">
        <v>14.436069539042297</v>
      </c>
      <c r="I53" s="2">
        <v>13.567117112984256</v>
      </c>
      <c r="J53" s="2">
        <v>13.930183109056443</v>
      </c>
      <c r="K53" s="2">
        <v>13.502108274156502</v>
      </c>
      <c r="L53" s="2">
        <v>14.160556945890942</v>
      </c>
      <c r="M53" s="2">
        <v>15.192638234072172</v>
      </c>
      <c r="N53" s="2">
        <v>15.68632278128989</v>
      </c>
      <c r="O53" s="2">
        <v>14.485533227200722</v>
      </c>
      <c r="P53" s="2">
        <v>13.53082032080623</v>
      </c>
      <c r="Q53" s="2">
        <v>13.736557374305658</v>
      </c>
      <c r="R53" s="2"/>
      <c r="S53" s="2">
        <f>AVERAGE(B53:Q53)</f>
        <v>14.268014230909554</v>
      </c>
      <c r="T53" s="2">
        <f>STDEV(B53:Q53)</f>
        <v>0.7139277143593327</v>
      </c>
      <c r="U53" s="2"/>
      <c r="V53" s="2"/>
      <c r="W53" s="2"/>
    </row>
    <row r="54" spans="2:2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1" ht="12.75">
      <c r="A57" s="17" t="s">
        <v>89</v>
      </c>
      <c r="B57" s="15"/>
      <c r="C57" s="15"/>
      <c r="D57" s="1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 t="s">
        <v>80</v>
      </c>
      <c r="T57" s="2" t="s">
        <v>81</v>
      </c>
      <c r="U57" s="2"/>
    </row>
    <row r="58" spans="1:21" ht="12.75">
      <c r="A58" s="1" t="s">
        <v>32</v>
      </c>
      <c r="B58" s="2">
        <v>34.4</v>
      </c>
      <c r="C58" s="2">
        <v>34.65</v>
      </c>
      <c r="D58" s="2">
        <v>35.69</v>
      </c>
      <c r="E58" s="2">
        <v>34.48</v>
      </c>
      <c r="F58" s="2">
        <v>34.05</v>
      </c>
      <c r="G58" s="2">
        <v>34.66</v>
      </c>
      <c r="H58" s="2">
        <v>34.58</v>
      </c>
      <c r="I58" s="2">
        <v>34.11</v>
      </c>
      <c r="J58" s="2">
        <v>34.7</v>
      </c>
      <c r="K58" s="2"/>
      <c r="L58" s="2"/>
      <c r="M58" s="2"/>
      <c r="N58" s="2"/>
      <c r="O58" s="2"/>
      <c r="P58" s="2"/>
      <c r="Q58" s="2"/>
      <c r="R58" s="2"/>
      <c r="S58" s="2">
        <f aca="true" t="shared" si="3" ref="S58:S81">AVERAGE(B58:Q58)</f>
        <v>34.59111111111111</v>
      </c>
      <c r="T58" s="2">
        <f aca="true" t="shared" si="4" ref="T58:T81">STDEV(B58:Q58)</f>
        <v>0.4744587559642235</v>
      </c>
      <c r="U58" s="2"/>
    </row>
    <row r="59" spans="1:21" ht="12.75">
      <c r="A59" s="1" t="s">
        <v>27</v>
      </c>
      <c r="B59" s="2">
        <v>20.52</v>
      </c>
      <c r="C59" s="2">
        <v>20.65</v>
      </c>
      <c r="D59" s="2">
        <v>21.64</v>
      </c>
      <c r="E59" s="2">
        <v>20.59</v>
      </c>
      <c r="F59" s="2">
        <v>22.72</v>
      </c>
      <c r="G59" s="2">
        <v>23.66</v>
      </c>
      <c r="H59" s="2">
        <v>21.92</v>
      </c>
      <c r="I59" s="2">
        <v>23.54</v>
      </c>
      <c r="J59" s="2">
        <v>22.92</v>
      </c>
      <c r="K59" s="2"/>
      <c r="L59" s="2"/>
      <c r="M59" s="2"/>
      <c r="N59" s="2"/>
      <c r="O59" s="2"/>
      <c r="P59" s="2"/>
      <c r="Q59" s="2"/>
      <c r="R59" s="2"/>
      <c r="S59" s="2">
        <f t="shared" si="3"/>
        <v>22.017777777777773</v>
      </c>
      <c r="T59" s="2">
        <f t="shared" si="4"/>
        <v>1.2562919423623524</v>
      </c>
      <c r="U59" s="2"/>
    </row>
    <row r="60" spans="1:21" ht="12.75">
      <c r="A60" s="1" t="s">
        <v>23</v>
      </c>
      <c r="B60" s="2">
        <v>18.43</v>
      </c>
      <c r="C60" s="2">
        <v>17.74</v>
      </c>
      <c r="D60" s="2">
        <v>17.75</v>
      </c>
      <c r="E60" s="2">
        <v>18.45</v>
      </c>
      <c r="F60" s="2">
        <v>17.83</v>
      </c>
      <c r="G60" s="2">
        <v>17.58</v>
      </c>
      <c r="H60" s="2">
        <v>17.82</v>
      </c>
      <c r="I60" s="2">
        <v>17.34</v>
      </c>
      <c r="J60" s="2">
        <v>17.79</v>
      </c>
      <c r="K60" s="2"/>
      <c r="L60" s="2"/>
      <c r="M60" s="2"/>
      <c r="N60" s="2"/>
      <c r="O60" s="2"/>
      <c r="P60" s="2"/>
      <c r="Q60" s="2"/>
      <c r="R60" s="2"/>
      <c r="S60" s="2">
        <f t="shared" si="3"/>
        <v>17.858888888888888</v>
      </c>
      <c r="T60" s="2">
        <f t="shared" si="4"/>
        <v>0.36326451947746746</v>
      </c>
      <c r="U60" s="2"/>
    </row>
    <row r="61" spans="1:21" ht="12.75">
      <c r="A61" s="1" t="s">
        <v>26</v>
      </c>
      <c r="B61" s="2">
        <v>5.84</v>
      </c>
      <c r="C61" s="2">
        <v>5.69</v>
      </c>
      <c r="D61" s="2">
        <v>5.74</v>
      </c>
      <c r="E61" s="2">
        <v>5.89</v>
      </c>
      <c r="F61" s="2">
        <v>4.5</v>
      </c>
      <c r="G61" s="2">
        <v>4.23</v>
      </c>
      <c r="H61" s="2">
        <v>5.17</v>
      </c>
      <c r="I61" s="2">
        <v>3.77</v>
      </c>
      <c r="J61" s="2">
        <v>4.25</v>
      </c>
      <c r="K61" s="2"/>
      <c r="L61" s="2"/>
      <c r="M61" s="2"/>
      <c r="N61" s="2"/>
      <c r="O61" s="2"/>
      <c r="P61" s="2"/>
      <c r="Q61" s="2"/>
      <c r="R61" s="2"/>
      <c r="S61" s="2">
        <f t="shared" si="3"/>
        <v>5.008888888888889</v>
      </c>
      <c r="T61" s="2">
        <f t="shared" si="4"/>
        <v>0.8267321882635903</v>
      </c>
      <c r="U61" s="2"/>
    </row>
    <row r="62" spans="1:21" ht="12.75">
      <c r="A62" s="1" t="s">
        <v>29</v>
      </c>
      <c r="B62" s="2">
        <v>2.25</v>
      </c>
      <c r="C62" s="2">
        <v>2.29</v>
      </c>
      <c r="D62" s="2">
        <v>2.5</v>
      </c>
      <c r="E62" s="2">
        <v>2.01</v>
      </c>
      <c r="F62" s="2">
        <v>2.55</v>
      </c>
      <c r="G62" s="2">
        <v>2.73</v>
      </c>
      <c r="H62" s="2">
        <v>2.3</v>
      </c>
      <c r="I62" s="2">
        <v>3.1</v>
      </c>
      <c r="J62" s="2">
        <v>2.37</v>
      </c>
      <c r="K62" s="2"/>
      <c r="L62" s="2"/>
      <c r="M62" s="2"/>
      <c r="N62" s="2"/>
      <c r="O62" s="2"/>
      <c r="P62" s="2"/>
      <c r="Q62" s="2"/>
      <c r="R62" s="2"/>
      <c r="S62" s="2">
        <f t="shared" si="3"/>
        <v>2.455555555555556</v>
      </c>
      <c r="T62" s="2">
        <f t="shared" si="4"/>
        <v>0.31646923670046384</v>
      </c>
      <c r="U62" s="2"/>
    </row>
    <row r="63" spans="1:21" ht="12.75">
      <c r="A63" s="1" t="s">
        <v>31</v>
      </c>
      <c r="B63" s="2">
        <v>0.3</v>
      </c>
      <c r="C63" s="2">
        <v>0.33</v>
      </c>
      <c r="D63" s="2">
        <v>0.36</v>
      </c>
      <c r="E63" s="2">
        <v>0.28</v>
      </c>
      <c r="F63" s="2">
        <v>0.48</v>
      </c>
      <c r="G63" s="2">
        <v>0.65</v>
      </c>
      <c r="H63" s="2">
        <v>0.29</v>
      </c>
      <c r="I63" s="2">
        <v>0.61</v>
      </c>
      <c r="J63" s="2">
        <v>0.39</v>
      </c>
      <c r="K63" s="2"/>
      <c r="L63" s="2"/>
      <c r="M63" s="2"/>
      <c r="N63" s="2"/>
      <c r="O63" s="2"/>
      <c r="P63" s="2"/>
      <c r="Q63" s="2"/>
      <c r="R63" s="2"/>
      <c r="S63" s="2">
        <f t="shared" si="3"/>
        <v>0.41</v>
      </c>
      <c r="T63" s="2">
        <f t="shared" si="4"/>
        <v>0.1392838827718412</v>
      </c>
      <c r="U63" s="2"/>
    </row>
    <row r="64" spans="1:21" ht="12.75">
      <c r="A64" s="1" t="s">
        <v>28</v>
      </c>
      <c r="B64" s="2">
        <v>0.52</v>
      </c>
      <c r="C64" s="2">
        <v>0.19</v>
      </c>
      <c r="D64" s="2">
        <v>0.44</v>
      </c>
      <c r="E64" s="2">
        <v>0.39</v>
      </c>
      <c r="F64" s="2">
        <v>0.35</v>
      </c>
      <c r="G64" s="2">
        <v>0.31</v>
      </c>
      <c r="H64" s="2">
        <v>0.11</v>
      </c>
      <c r="I64" s="2">
        <v>0.38</v>
      </c>
      <c r="J64" s="2">
        <v>0.26</v>
      </c>
      <c r="K64" s="2"/>
      <c r="L64" s="2"/>
      <c r="M64" s="2"/>
      <c r="N64" s="2"/>
      <c r="O64" s="2"/>
      <c r="P64" s="2"/>
      <c r="Q64" s="2"/>
      <c r="R64" s="2"/>
      <c r="S64" s="2">
        <f t="shared" si="3"/>
        <v>0.3277777777777778</v>
      </c>
      <c r="T64" s="2">
        <f t="shared" si="4"/>
        <v>0.12646914423860248</v>
      </c>
      <c r="U64" s="2"/>
    </row>
    <row r="65" spans="1:21" ht="12.75">
      <c r="A65" s="1" t="s">
        <v>30</v>
      </c>
      <c r="B65" s="2">
        <v>0.28</v>
      </c>
      <c r="C65" s="2">
        <v>0.34</v>
      </c>
      <c r="D65" s="2">
        <v>0.25</v>
      </c>
      <c r="E65" s="2">
        <v>0.31</v>
      </c>
      <c r="F65" s="2">
        <v>0.12</v>
      </c>
      <c r="G65" s="2">
        <v>0.3</v>
      </c>
      <c r="H65" s="2">
        <v>0.21</v>
      </c>
      <c r="I65" s="2">
        <v>0.27</v>
      </c>
      <c r="J65" s="2">
        <v>0.3</v>
      </c>
      <c r="K65" s="2"/>
      <c r="L65" s="2"/>
      <c r="M65" s="2"/>
      <c r="N65" s="2"/>
      <c r="O65" s="2"/>
      <c r="P65" s="2"/>
      <c r="Q65" s="2"/>
      <c r="R65" s="2"/>
      <c r="S65" s="2">
        <f t="shared" si="3"/>
        <v>0.2644444444444444</v>
      </c>
      <c r="T65" s="2">
        <f t="shared" si="4"/>
        <v>0.06578584785330194</v>
      </c>
      <c r="U65" s="2"/>
    </row>
    <row r="66" spans="1:20" ht="12.75">
      <c r="A66" s="1" t="s">
        <v>24</v>
      </c>
      <c r="B66" s="2">
        <v>0.18</v>
      </c>
      <c r="C66" s="2">
        <v>0.15</v>
      </c>
      <c r="D66" s="2">
        <v>0.14</v>
      </c>
      <c r="E66" s="2">
        <v>0.18</v>
      </c>
      <c r="F66" s="2">
        <v>0.17</v>
      </c>
      <c r="G66" s="2">
        <v>0.18</v>
      </c>
      <c r="H66" s="2">
        <v>0.12</v>
      </c>
      <c r="I66" s="2">
        <v>0.16</v>
      </c>
      <c r="J66" s="2">
        <v>0.16</v>
      </c>
      <c r="K66" s="2"/>
      <c r="L66" s="2"/>
      <c r="M66" s="2"/>
      <c r="S66" s="2">
        <f t="shared" si="3"/>
        <v>0.16</v>
      </c>
      <c r="T66" s="2">
        <f t="shared" si="4"/>
        <v>0.02061552812808843</v>
      </c>
    </row>
    <row r="67" spans="1:22" ht="12.75">
      <c r="A67" s="1" t="s">
        <v>25</v>
      </c>
      <c r="B67" s="2">
        <v>0.03</v>
      </c>
      <c r="C67" s="2">
        <v>0</v>
      </c>
      <c r="D67" s="2">
        <v>0.01</v>
      </c>
      <c r="E67" s="2">
        <v>0</v>
      </c>
      <c r="F67" s="2">
        <v>0.02</v>
      </c>
      <c r="G67" s="2">
        <v>0.02</v>
      </c>
      <c r="H67" s="2">
        <v>0</v>
      </c>
      <c r="I67" s="2">
        <v>0.01</v>
      </c>
      <c r="J67" s="2">
        <v>0.01</v>
      </c>
      <c r="K67" s="2"/>
      <c r="L67" s="2"/>
      <c r="M67" s="2"/>
      <c r="N67" s="2"/>
      <c r="O67" s="2"/>
      <c r="P67" s="2"/>
      <c r="Q67" s="2"/>
      <c r="R67" s="2"/>
      <c r="S67" s="2">
        <f t="shared" si="3"/>
        <v>0.01111111111111111</v>
      </c>
      <c r="T67" s="2">
        <f t="shared" si="4"/>
        <v>0.0105409255338946</v>
      </c>
      <c r="U67" s="2"/>
      <c r="V67" s="2"/>
    </row>
    <row r="68" spans="1:22" ht="12.75">
      <c r="A68" s="1" t="s">
        <v>33</v>
      </c>
      <c r="B68" s="2">
        <v>82.76</v>
      </c>
      <c r="C68" s="2">
        <v>82.02</v>
      </c>
      <c r="D68" s="2">
        <v>84.52</v>
      </c>
      <c r="E68" s="2">
        <v>82.57</v>
      </c>
      <c r="F68" s="2">
        <v>82.77</v>
      </c>
      <c r="G68" s="2">
        <v>84.31</v>
      </c>
      <c r="H68" s="2">
        <v>82.53</v>
      </c>
      <c r="I68" s="2">
        <v>83.3</v>
      </c>
      <c r="J68" s="2">
        <v>83.16</v>
      </c>
      <c r="K68" s="2"/>
      <c r="L68" s="2"/>
      <c r="M68" s="2"/>
      <c r="N68" s="2"/>
      <c r="O68" s="2"/>
      <c r="P68" s="2"/>
      <c r="Q68" s="2"/>
      <c r="R68" s="2"/>
      <c r="S68" s="2">
        <f t="shared" si="3"/>
        <v>83.10444444444444</v>
      </c>
      <c r="T68" s="2">
        <f t="shared" si="4"/>
        <v>0.8307092016934942</v>
      </c>
      <c r="U68" s="2"/>
      <c r="V68" s="2"/>
    </row>
    <row r="69" spans="2:2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3" ht="12.75">
      <c r="A70" s="1" t="s">
        <v>34</v>
      </c>
      <c r="B70" s="2" t="s">
        <v>35</v>
      </c>
      <c r="C70" s="2" t="s">
        <v>36</v>
      </c>
      <c r="D70" s="2" t="s">
        <v>37</v>
      </c>
      <c r="E70" s="2">
        <v>11</v>
      </c>
      <c r="F70" s="2" t="s">
        <v>38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 t="s">
        <v>80</v>
      </c>
      <c r="T70" s="2" t="s">
        <v>81</v>
      </c>
      <c r="U70" s="2" t="s">
        <v>82</v>
      </c>
      <c r="V70" s="2"/>
      <c r="W70" s="1" t="s">
        <v>83</v>
      </c>
    </row>
    <row r="71" spans="1:23" ht="12.75">
      <c r="A71" s="1" t="s">
        <v>42</v>
      </c>
      <c r="B71" s="2">
        <v>1.393</v>
      </c>
      <c r="C71" s="2">
        <v>1.427</v>
      </c>
      <c r="D71" s="2">
        <v>1.461</v>
      </c>
      <c r="E71" s="2">
        <v>1.398</v>
      </c>
      <c r="F71" s="2">
        <v>1.564</v>
      </c>
      <c r="G71" s="2">
        <v>1.614</v>
      </c>
      <c r="H71" s="2">
        <v>1.508</v>
      </c>
      <c r="I71" s="2">
        <v>1.635</v>
      </c>
      <c r="J71" s="2">
        <v>1.584</v>
      </c>
      <c r="K71" s="2"/>
      <c r="L71" s="2"/>
      <c r="M71" s="2"/>
      <c r="S71" s="2">
        <f>AVERAGE(B71:Q71)</f>
        <v>1.5093333333333334</v>
      </c>
      <c r="T71" s="2">
        <f>STDEV(B71:Q71)</f>
        <v>0.09377899551605143</v>
      </c>
      <c r="U71" s="6">
        <v>1.51</v>
      </c>
      <c r="V71" s="1">
        <v>5</v>
      </c>
      <c r="W71" s="2">
        <f>U71*V71</f>
        <v>7.55</v>
      </c>
    </row>
    <row r="72" spans="1:23" ht="12.75">
      <c r="A72" s="1" t="s">
        <v>41</v>
      </c>
      <c r="B72" s="2">
        <v>0.569</v>
      </c>
      <c r="C72" s="2">
        <v>0.565</v>
      </c>
      <c r="D72" s="2">
        <v>0.556</v>
      </c>
      <c r="E72" s="2">
        <v>0.573</v>
      </c>
      <c r="F72" s="2">
        <v>0.445</v>
      </c>
      <c r="G72" s="2">
        <v>0.414</v>
      </c>
      <c r="H72" s="2">
        <v>0.51</v>
      </c>
      <c r="I72" s="2">
        <v>0.376</v>
      </c>
      <c r="J72" s="2">
        <v>0.422</v>
      </c>
      <c r="K72" s="2"/>
      <c r="L72" s="2"/>
      <c r="M72" s="2"/>
      <c r="S72" s="2">
        <f>AVERAGE(B72:Q72)</f>
        <v>0.49222222222222217</v>
      </c>
      <c r="T72" s="2">
        <f>STDEV(B72:Q72)</f>
        <v>0.07817252998620736</v>
      </c>
      <c r="U72" s="6">
        <v>0.49</v>
      </c>
      <c r="V72" s="1">
        <v>6</v>
      </c>
      <c r="W72" s="2">
        <f>U72*V72</f>
        <v>2.94</v>
      </c>
    </row>
    <row r="73" spans="1:23" ht="12.75">
      <c r="A73" s="1" t="s">
        <v>39</v>
      </c>
      <c r="B73" s="2">
        <v>2.82</v>
      </c>
      <c r="C73" s="2">
        <v>2.764</v>
      </c>
      <c r="D73" s="2">
        <v>2.701</v>
      </c>
      <c r="E73" s="2">
        <v>2.823</v>
      </c>
      <c r="F73" s="2">
        <v>2.767</v>
      </c>
      <c r="G73" s="2">
        <v>2.704</v>
      </c>
      <c r="H73" s="2">
        <v>2.764</v>
      </c>
      <c r="I73" s="2">
        <v>2.715</v>
      </c>
      <c r="J73" s="2">
        <v>2.771</v>
      </c>
      <c r="K73" s="2"/>
      <c r="L73" s="2"/>
      <c r="M73" s="2"/>
      <c r="S73" s="2">
        <f t="shared" si="3"/>
        <v>2.758777777777778</v>
      </c>
      <c r="T73" s="2">
        <f t="shared" si="4"/>
        <v>0.04527631217804683</v>
      </c>
      <c r="U73" s="6">
        <v>2.76</v>
      </c>
      <c r="V73" s="1">
        <v>3</v>
      </c>
      <c r="W73" s="2">
        <f>U73*V73</f>
        <v>8.28</v>
      </c>
    </row>
    <row r="74" spans="1:23" ht="12.75">
      <c r="A74" s="1" t="s">
        <v>44</v>
      </c>
      <c r="B74" s="2">
        <v>0.22</v>
      </c>
      <c r="C74" s="2">
        <v>0.227</v>
      </c>
      <c r="D74" s="2">
        <v>0.243</v>
      </c>
      <c r="E74" s="2">
        <v>0.196</v>
      </c>
      <c r="F74" s="2">
        <v>0.253</v>
      </c>
      <c r="G74" s="2">
        <v>0.268</v>
      </c>
      <c r="H74" s="2">
        <v>0.228</v>
      </c>
      <c r="I74" s="2">
        <v>0.31</v>
      </c>
      <c r="J74" s="2">
        <v>0.236</v>
      </c>
      <c r="K74" s="2"/>
      <c r="L74" s="2"/>
      <c r="M74" s="2"/>
      <c r="S74" s="2">
        <f>AVERAGE(B74:Q74)</f>
        <v>0.24233333333333335</v>
      </c>
      <c r="T74" s="2">
        <f>STDEV(B74:Q74)</f>
        <v>0.032553801621316034</v>
      </c>
      <c r="U74" s="6">
        <v>0.24</v>
      </c>
      <c r="V74" s="1">
        <v>3</v>
      </c>
      <c r="W74" s="2">
        <f>U74*V74</f>
        <v>0.72</v>
      </c>
    </row>
    <row r="75" spans="1:23" ht="12.75">
      <c r="A75" s="1" t="s">
        <v>47</v>
      </c>
      <c r="B75" s="2">
        <v>1.203</v>
      </c>
      <c r="C75" s="2">
        <v>1.233</v>
      </c>
      <c r="D75" s="2">
        <v>1.241</v>
      </c>
      <c r="E75" s="2">
        <v>1.205</v>
      </c>
      <c r="F75" s="2">
        <v>1.207</v>
      </c>
      <c r="G75" s="2">
        <v>1.217</v>
      </c>
      <c r="H75" s="2">
        <v>1.225</v>
      </c>
      <c r="I75" s="2">
        <v>1.22</v>
      </c>
      <c r="J75" s="2">
        <v>1.235</v>
      </c>
      <c r="K75" s="2"/>
      <c r="L75" s="2"/>
      <c r="M75" s="2"/>
      <c r="S75" s="15">
        <f t="shared" si="3"/>
        <v>1.2206666666666666</v>
      </c>
      <c r="T75" s="2">
        <f t="shared" si="4"/>
        <v>0.013910427743257995</v>
      </c>
      <c r="U75" s="16">
        <v>1</v>
      </c>
      <c r="V75" s="1">
        <v>2</v>
      </c>
      <c r="W75" s="2">
        <f>U75*V75</f>
        <v>2</v>
      </c>
    </row>
    <row r="76" spans="1:20" ht="12.75">
      <c r="A76" s="1" t="s">
        <v>43</v>
      </c>
      <c r="B76" s="2">
        <v>0.05</v>
      </c>
      <c r="C76" s="2">
        <v>0.019</v>
      </c>
      <c r="D76" s="2">
        <v>0.042</v>
      </c>
      <c r="E76" s="2">
        <v>0.037</v>
      </c>
      <c r="F76" s="2">
        <v>0.034</v>
      </c>
      <c r="G76" s="2">
        <v>0.03</v>
      </c>
      <c r="H76" s="2">
        <v>0.011</v>
      </c>
      <c r="I76" s="2">
        <v>0.038</v>
      </c>
      <c r="J76" s="2">
        <v>0.025</v>
      </c>
      <c r="K76" s="2"/>
      <c r="L76" s="2"/>
      <c r="M76" s="2"/>
      <c r="S76" s="2">
        <f t="shared" si="3"/>
        <v>0.03177777777777778</v>
      </c>
      <c r="T76" s="2">
        <f t="shared" si="4"/>
        <v>0.011997684961876767</v>
      </c>
    </row>
    <row r="77" spans="1:20" ht="12.75">
      <c r="A77" s="1" t="s">
        <v>45</v>
      </c>
      <c r="B77" s="2">
        <v>0.027</v>
      </c>
      <c r="C77" s="2">
        <v>0.034</v>
      </c>
      <c r="D77" s="2">
        <v>0.024</v>
      </c>
      <c r="E77" s="2">
        <v>0.03</v>
      </c>
      <c r="F77" s="2">
        <v>0.012</v>
      </c>
      <c r="G77" s="2">
        <v>0.029</v>
      </c>
      <c r="H77" s="2">
        <v>0.021</v>
      </c>
      <c r="I77" s="2">
        <v>0.027</v>
      </c>
      <c r="J77" s="2">
        <v>0.03</v>
      </c>
      <c r="K77" s="2"/>
      <c r="L77" s="2"/>
      <c r="M77" s="2"/>
      <c r="S77" s="2">
        <f t="shared" si="3"/>
        <v>0.026</v>
      </c>
      <c r="T77" s="2">
        <f t="shared" si="4"/>
        <v>0.006442049363362569</v>
      </c>
    </row>
    <row r="78" spans="1:20" ht="12.75">
      <c r="A78" s="1" t="s">
        <v>40</v>
      </c>
      <c r="B78" s="2">
        <v>0.023</v>
      </c>
      <c r="C78" s="2">
        <v>0.02</v>
      </c>
      <c r="D78" s="2">
        <v>0.019</v>
      </c>
      <c r="E78" s="2">
        <v>0.023</v>
      </c>
      <c r="F78" s="2">
        <v>0.022</v>
      </c>
      <c r="G78" s="2">
        <v>0.023</v>
      </c>
      <c r="H78" s="2">
        <v>0.016</v>
      </c>
      <c r="I78" s="2">
        <v>0.022</v>
      </c>
      <c r="J78" s="2">
        <v>0.022</v>
      </c>
      <c r="K78" s="2"/>
      <c r="L78" s="2"/>
      <c r="M78" s="2"/>
      <c r="S78" s="2">
        <f t="shared" si="3"/>
        <v>0.021111111111111105</v>
      </c>
      <c r="T78" s="2">
        <f t="shared" si="4"/>
        <v>0.0023687784005920432</v>
      </c>
    </row>
    <row r="79" spans="1:20" ht="12.75">
      <c r="A79" s="1" t="s">
        <v>46</v>
      </c>
      <c r="B79" s="2">
        <v>0.015</v>
      </c>
      <c r="C79" s="2">
        <v>0.016</v>
      </c>
      <c r="D79" s="2">
        <v>0.017</v>
      </c>
      <c r="E79" s="2">
        <v>0.014</v>
      </c>
      <c r="F79" s="2">
        <v>0.023</v>
      </c>
      <c r="G79" s="2">
        <v>0.032</v>
      </c>
      <c r="H79" s="2">
        <v>0.014</v>
      </c>
      <c r="I79" s="2">
        <v>0.03</v>
      </c>
      <c r="J79" s="2">
        <v>0.019</v>
      </c>
      <c r="K79" s="2"/>
      <c r="L79" s="2"/>
      <c r="M79" s="2"/>
      <c r="S79" s="2">
        <f t="shared" si="3"/>
        <v>0.02</v>
      </c>
      <c r="T79" s="2">
        <f t="shared" si="4"/>
        <v>0.006855654600401048</v>
      </c>
    </row>
    <row r="80" spans="1:20" ht="12.75">
      <c r="A80" s="1" t="s">
        <v>25</v>
      </c>
      <c r="B80" s="2">
        <v>0.009</v>
      </c>
      <c r="C80" s="2">
        <v>0</v>
      </c>
      <c r="D80" s="2">
        <v>0.003</v>
      </c>
      <c r="E80" s="2">
        <v>0</v>
      </c>
      <c r="F80" s="2">
        <v>0.006</v>
      </c>
      <c r="G80" s="2">
        <v>0.006</v>
      </c>
      <c r="H80" s="2">
        <v>0</v>
      </c>
      <c r="I80" s="2">
        <v>0.003</v>
      </c>
      <c r="J80" s="2">
        <v>0.002</v>
      </c>
      <c r="K80" s="2"/>
      <c r="L80" s="2"/>
      <c r="M80" s="2"/>
      <c r="S80" s="2">
        <f t="shared" si="3"/>
        <v>0.003222222222222222</v>
      </c>
      <c r="T80" s="2">
        <f t="shared" si="4"/>
        <v>0.0031928740101113363</v>
      </c>
    </row>
    <row r="81" spans="1:23" ht="12.75">
      <c r="A81" s="1" t="s">
        <v>33</v>
      </c>
      <c r="B81" s="2">
        <v>6.329</v>
      </c>
      <c r="C81" s="2">
        <v>6.304</v>
      </c>
      <c r="D81" s="2">
        <v>6.305</v>
      </c>
      <c r="E81" s="2">
        <v>6.3</v>
      </c>
      <c r="F81" s="2">
        <v>6.333</v>
      </c>
      <c r="G81" s="2">
        <v>6.337</v>
      </c>
      <c r="H81" s="2">
        <v>6.297</v>
      </c>
      <c r="I81" s="2">
        <v>6.375</v>
      </c>
      <c r="J81" s="2">
        <v>6.345</v>
      </c>
      <c r="K81" s="2"/>
      <c r="L81" s="2"/>
      <c r="M81" s="2"/>
      <c r="S81" s="2">
        <f t="shared" si="3"/>
        <v>6.324999999999999</v>
      </c>
      <c r="T81" s="2">
        <f t="shared" si="4"/>
        <v>0.025918140365431146</v>
      </c>
      <c r="W81" s="9">
        <f>SUM(W71:W75)</f>
        <v>21.49</v>
      </c>
    </row>
    <row r="84" spans="20:23" ht="12.75">
      <c r="T84" s="2"/>
      <c r="U84" s="2" t="s">
        <v>82</v>
      </c>
      <c r="V84" s="2"/>
      <c r="W84" s="1" t="s">
        <v>84</v>
      </c>
    </row>
    <row r="85" spans="20:23" ht="12.75">
      <c r="T85" s="2" t="s">
        <v>38</v>
      </c>
      <c r="U85" s="10">
        <v>8</v>
      </c>
      <c r="V85" s="1">
        <v>2</v>
      </c>
      <c r="W85" s="1">
        <f>U85*V85</f>
        <v>16</v>
      </c>
    </row>
    <row r="86" spans="20:23" ht="12.75">
      <c r="T86" s="2" t="s">
        <v>78</v>
      </c>
      <c r="U86" s="10">
        <f>6-U87</f>
        <v>5.49</v>
      </c>
      <c r="V86" s="1">
        <v>1</v>
      </c>
      <c r="W86" s="1">
        <f>U86*V86</f>
        <v>5.49</v>
      </c>
    </row>
    <row r="87" spans="20:21" ht="12.75">
      <c r="T87" s="2" t="s">
        <v>79</v>
      </c>
      <c r="U87" s="10">
        <v>0.51</v>
      </c>
    </row>
    <row r="88" spans="20:23" ht="12.75">
      <c r="T88" s="2"/>
      <c r="W88" s="5">
        <f>SUM(W85:W86)</f>
        <v>21.490000000000002</v>
      </c>
    </row>
    <row r="90" spans="2:5" ht="23.25">
      <c r="B90" s="1" t="s">
        <v>92</v>
      </c>
      <c r="E90" s="3" t="s">
        <v>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2008-03-06T21:44:07Z</dcterms:created>
  <dcterms:modified xsi:type="dcterms:W3CDTF">2008-03-06T22:03:44Z</dcterms:modified>
  <cp:category/>
  <cp:version/>
  <cp:contentType/>
  <cp:contentStatus/>
</cp:coreProperties>
</file>