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60" windowWidth="21120" windowHeight="141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B25" i="1"/>
  <c r="F13" i="1"/>
  <c r="B24" i="1"/>
  <c r="G13" i="1"/>
  <c r="B20" i="1"/>
  <c r="C13" i="1"/>
  <c r="B21" i="1"/>
  <c r="D13" i="1"/>
  <c r="B23" i="1"/>
  <c r="E13" i="1"/>
  <c r="B22" i="1"/>
  <c r="B13" i="1"/>
  <c r="B19" i="1"/>
  <c r="D20" i="1"/>
  <c r="E20" i="1"/>
  <c r="D21" i="1"/>
  <c r="E21" i="1"/>
  <c r="D22" i="1"/>
  <c r="E22" i="1"/>
  <c r="D23" i="1"/>
  <c r="E23" i="1"/>
  <c r="D24" i="1"/>
  <c r="E24" i="1"/>
  <c r="D25" i="1"/>
  <c r="E25" i="1"/>
  <c r="H20" i="1"/>
  <c r="C14" i="1"/>
  <c r="D14" i="1"/>
  <c r="E14" i="1"/>
  <c r="F14" i="1"/>
  <c r="G14" i="1"/>
  <c r="H14" i="1"/>
  <c r="I14" i="1"/>
  <c r="B14" i="1"/>
  <c r="I13" i="1"/>
  <c r="D19" i="1"/>
  <c r="B26" i="1"/>
  <c r="E19" i="1"/>
</calcChain>
</file>

<file path=xl/sharedStrings.xml><?xml version="1.0" encoding="utf-8"?>
<sst xmlns="http://schemas.openxmlformats.org/spreadsheetml/2006/main" count="33" uniqueCount="25">
  <si>
    <t>S</t>
  </si>
  <si>
    <t>Ag</t>
  </si>
  <si>
    <t>Structural Formula Calculation:</t>
  </si>
  <si>
    <t>Element</t>
  </si>
  <si>
    <t>Wt. %</t>
  </si>
  <si>
    <t>At. Wt.</t>
  </si>
  <si>
    <t>Struct. Coeff.</t>
  </si>
  <si>
    <t>Total:</t>
  </si>
  <si>
    <t>Mol. Frac.</t>
  </si>
  <si>
    <t>No. S atoms/formula unit:</t>
  </si>
  <si>
    <t>F =</t>
  </si>
  <si>
    <t>Fe</t>
  </si>
  <si>
    <t>Cu</t>
  </si>
  <si>
    <t>Zn</t>
  </si>
  <si>
    <t>cat. sum:</t>
  </si>
  <si>
    <t>Sn</t>
  </si>
  <si>
    <t>Cd</t>
  </si>
  <si>
    <t>R061016 Pirquitasite</t>
  </si>
  <si>
    <t>Totals</t>
  </si>
  <si>
    <t>Std. Deviation</t>
  </si>
  <si>
    <t>Ideal Chemistry:</t>
  </si>
  <si>
    <t>Measured chemistry:</t>
  </si>
  <si>
    <r>
      <t>Ag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ZnSnS</t>
    </r>
    <r>
      <rPr>
        <b/>
        <vertAlign val="subscript"/>
        <sz val="14"/>
        <color theme="1"/>
        <rFont val="Calibri"/>
        <family val="2"/>
        <scheme val="minor"/>
      </rPr>
      <t>4</t>
    </r>
  </si>
  <si>
    <t>Average</t>
  </si>
  <si>
    <r>
      <t>(Ag</t>
    </r>
    <r>
      <rPr>
        <b/>
        <vertAlign val="subscript"/>
        <sz val="14"/>
        <color theme="1"/>
        <rFont val="Calibri"/>
        <family val="2"/>
        <scheme val="minor"/>
      </rPr>
      <t>1.90</t>
    </r>
    <r>
      <rPr>
        <b/>
        <sz val="14"/>
        <color theme="1"/>
        <rFont val="Calibri"/>
        <family val="2"/>
        <scheme val="minor"/>
      </rPr>
      <t>Cu</t>
    </r>
    <r>
      <rPr>
        <b/>
        <vertAlign val="subscript"/>
        <sz val="14"/>
        <color theme="1"/>
        <rFont val="Calibri"/>
        <family val="2"/>
        <scheme val="minor"/>
      </rPr>
      <t>0.10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Symbol"/>
        <family val="1"/>
        <charset val="2"/>
      </rPr>
      <t>S</t>
    </r>
    <r>
      <rPr>
        <b/>
        <vertAlign val="subscript"/>
        <sz val="14"/>
        <color theme="1"/>
        <rFont val="Cambria"/>
        <family val="1"/>
        <charset val="186"/>
      </rPr>
      <t>=2.00</t>
    </r>
    <r>
      <rPr>
        <b/>
        <sz val="14"/>
        <color theme="1"/>
        <rFont val="Calibri"/>
        <family val="2"/>
        <scheme val="minor"/>
      </rPr>
      <t>(Zn</t>
    </r>
    <r>
      <rPr>
        <b/>
        <vertAlign val="subscript"/>
        <sz val="14"/>
        <color theme="1"/>
        <rFont val="Calibri"/>
        <family val="2"/>
        <scheme val="minor"/>
      </rPr>
      <t>0.61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0.33</t>
    </r>
    <r>
      <rPr>
        <b/>
        <sz val="14"/>
        <color theme="1"/>
        <rFont val="Calibri"/>
        <family val="2"/>
        <charset val="186"/>
        <scheme val="minor"/>
      </rPr>
      <t>Cu</t>
    </r>
    <r>
      <rPr>
        <b/>
        <vertAlign val="subscript"/>
        <sz val="14"/>
        <color theme="1"/>
        <rFont val="Calibri"/>
        <family val="2"/>
        <scheme val="minor"/>
      </rPr>
      <t>0.03</t>
    </r>
    <r>
      <rPr>
        <b/>
        <sz val="14"/>
        <color theme="1"/>
        <rFont val="Calibri"/>
        <family val="2"/>
        <scheme val="minor"/>
      </rPr>
      <t>Cd</t>
    </r>
    <r>
      <rPr>
        <b/>
        <vertAlign val="subscript"/>
        <sz val="14"/>
        <color theme="1"/>
        <rFont val="Calibri"/>
        <family val="2"/>
        <scheme val="minor"/>
      </rPr>
      <t>0.03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Symbol"/>
        <family val="1"/>
        <charset val="2"/>
      </rPr>
      <t>S</t>
    </r>
    <r>
      <rPr>
        <b/>
        <vertAlign val="subscript"/>
        <sz val="14"/>
        <color theme="1"/>
        <rFont val="Calibri"/>
        <family val="2"/>
        <scheme val="minor"/>
      </rPr>
      <t>=1.00</t>
    </r>
    <r>
      <rPr>
        <b/>
        <sz val="14"/>
        <color theme="1"/>
        <rFont val="Calibri"/>
        <family val="2"/>
        <scheme val="minor"/>
      </rPr>
      <t>(Sn</t>
    </r>
    <r>
      <rPr>
        <b/>
        <vertAlign val="subscript"/>
        <sz val="14"/>
        <color theme="1"/>
        <rFont val="Calibri"/>
        <family val="2"/>
        <charset val="186"/>
        <scheme val="minor"/>
      </rPr>
      <t>0.97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charset val="186"/>
        <scheme val="minor"/>
      </rPr>
      <t>0.03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Symbol"/>
        <family val="1"/>
        <charset val="2"/>
      </rPr>
      <t>S</t>
    </r>
    <r>
      <rPr>
        <b/>
        <vertAlign val="subscript"/>
        <sz val="14"/>
        <color theme="1"/>
        <rFont val="Cambria"/>
        <family val="1"/>
        <charset val="186"/>
      </rPr>
      <t>=1.00</t>
    </r>
    <r>
      <rPr>
        <b/>
        <sz val="14"/>
        <color theme="1"/>
        <rFont val="Calibri"/>
        <family val="2"/>
      </rPr>
      <t>S</t>
    </r>
    <r>
      <rPr>
        <b/>
        <vertAlign val="subscript"/>
        <sz val="14"/>
        <color theme="1"/>
        <rFont val="Calibri"/>
        <family val="2"/>
        <charset val="186"/>
        <scheme val="minor"/>
      </rPr>
      <t>3.87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</si>
</sst>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bscript"/>
      <sz val="14"/>
      <color theme="1"/>
      <name val="Cambria"/>
      <family val="1"/>
      <charset val="186"/>
    </font>
    <font>
      <b/>
      <vertAlign val="subscript"/>
      <sz val="14"/>
      <color theme="1"/>
      <name val="Calibri"/>
      <family val="2"/>
      <charset val="186"/>
      <scheme val="minor"/>
    </font>
    <font>
      <b/>
      <vertAlign val="subscript"/>
      <sz val="14"/>
      <color theme="1"/>
      <name val="Symbol"/>
      <family val="1"/>
      <charset val="2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34" sqref="D34"/>
    </sheetView>
  </sheetViews>
  <sheetFormatPr defaultColWidth="8.85546875" defaultRowHeight="15" x14ac:dyDescent="0.25"/>
  <cols>
    <col min="1" max="1" width="11.42578125" customWidth="1"/>
    <col min="10" max="10" width="18.140625" customWidth="1"/>
  </cols>
  <sheetData>
    <row r="1" spans="1:9" x14ac:dyDescent="0.25">
      <c r="A1" t="s">
        <v>17</v>
      </c>
    </row>
    <row r="3" spans="1:9" x14ac:dyDescent="0.25">
      <c r="A3" t="s">
        <v>3</v>
      </c>
      <c r="B3" s="6" t="s">
        <v>0</v>
      </c>
      <c r="C3" s="6" t="s">
        <v>12</v>
      </c>
      <c r="D3" s="6" t="s">
        <v>11</v>
      </c>
      <c r="E3" s="6" t="s">
        <v>13</v>
      </c>
      <c r="F3" s="6" t="s">
        <v>15</v>
      </c>
      <c r="G3" s="6" t="s">
        <v>1</v>
      </c>
      <c r="H3" s="6" t="s">
        <v>16</v>
      </c>
      <c r="I3" s="6" t="s">
        <v>18</v>
      </c>
    </row>
    <row r="4" spans="1:9" x14ac:dyDescent="0.25">
      <c r="B4" s="6">
        <v>23.820979999999999</v>
      </c>
      <c r="C4" s="6">
        <v>1.633527</v>
      </c>
      <c r="D4" s="6">
        <v>3.8604780000000001</v>
      </c>
      <c r="E4" s="6">
        <v>7.6826949999999998</v>
      </c>
      <c r="F4" s="6">
        <v>22.39855</v>
      </c>
      <c r="G4" s="6">
        <v>39.720390000000002</v>
      </c>
      <c r="H4" s="6">
        <v>0.58725099999999997</v>
      </c>
      <c r="I4" s="7">
        <v>99.703879999999998</v>
      </c>
    </row>
    <row r="5" spans="1:9" x14ac:dyDescent="0.25">
      <c r="B5" s="6">
        <v>24.056239999999999</v>
      </c>
      <c r="C5" s="6">
        <v>1.7990600000000001</v>
      </c>
      <c r="D5" s="6">
        <v>3.9347089999999998</v>
      </c>
      <c r="E5" s="6">
        <v>7.6984519999999996</v>
      </c>
      <c r="F5" s="6">
        <v>22.3521</v>
      </c>
      <c r="G5" s="6">
        <v>39.332749999999997</v>
      </c>
      <c r="H5" s="6">
        <v>0.560334</v>
      </c>
      <c r="I5" s="7">
        <v>99.733639999999994</v>
      </c>
    </row>
    <row r="6" spans="1:9" x14ac:dyDescent="0.25">
      <c r="B6" s="6">
        <v>24.130040000000001</v>
      </c>
      <c r="C6" s="6">
        <v>1.5566610000000001</v>
      </c>
      <c r="D6" s="6">
        <v>3.9702459999999999</v>
      </c>
      <c r="E6" s="6">
        <v>7.7666880000000003</v>
      </c>
      <c r="F6" s="6">
        <v>22.401309999999999</v>
      </c>
      <c r="G6" s="6">
        <v>39.536589999999997</v>
      </c>
      <c r="H6" s="6">
        <v>0.56744600000000001</v>
      </c>
      <c r="I6" s="7">
        <v>99.928979999999996</v>
      </c>
    </row>
    <row r="7" spans="1:9" x14ac:dyDescent="0.25">
      <c r="B7" s="6">
        <v>24.201460000000001</v>
      </c>
      <c r="C7" s="6">
        <v>1.8265640000000001</v>
      </c>
      <c r="D7" s="6">
        <v>3.9957750000000001</v>
      </c>
      <c r="E7" s="6">
        <v>7.5620209999999997</v>
      </c>
      <c r="F7" s="6">
        <v>22.5486</v>
      </c>
      <c r="G7" s="6">
        <v>39.36242</v>
      </c>
      <c r="H7" s="6">
        <v>0.68245599999999995</v>
      </c>
      <c r="I7" s="7">
        <v>100.1793</v>
      </c>
    </row>
    <row r="8" spans="1:9" x14ac:dyDescent="0.25">
      <c r="B8" s="6">
        <v>23.843119999999999</v>
      </c>
      <c r="C8" s="6">
        <v>1.6551979999999999</v>
      </c>
      <c r="D8" s="6">
        <v>3.834279</v>
      </c>
      <c r="E8" s="6">
        <v>7.539612</v>
      </c>
      <c r="F8" s="6">
        <v>22.22174</v>
      </c>
      <c r="G8" s="6">
        <v>39.783999999999999</v>
      </c>
      <c r="H8" s="6">
        <v>0.70396700000000001</v>
      </c>
      <c r="I8" s="7">
        <v>99.581909999999993</v>
      </c>
    </row>
    <row r="9" spans="1:9" x14ac:dyDescent="0.25">
      <c r="B9" s="6">
        <v>24.06728</v>
      </c>
      <c r="C9" s="6">
        <v>1.588956</v>
      </c>
      <c r="D9" s="6">
        <v>3.9239280000000001</v>
      </c>
      <c r="E9" s="6">
        <v>7.7300659999999999</v>
      </c>
      <c r="F9" s="6">
        <v>22.35446</v>
      </c>
      <c r="G9" s="6">
        <v>39.870800000000003</v>
      </c>
      <c r="H9" s="6">
        <v>0.54030900000000004</v>
      </c>
      <c r="I9" s="7">
        <v>100.0758</v>
      </c>
    </row>
    <row r="10" spans="1:9" x14ac:dyDescent="0.25">
      <c r="B10" s="6">
        <v>24.146560000000001</v>
      </c>
      <c r="C10" s="6">
        <v>1.7341150000000001</v>
      </c>
      <c r="D10" s="6">
        <v>3.7709380000000001</v>
      </c>
      <c r="E10" s="6">
        <v>7.7494019999999999</v>
      </c>
      <c r="F10" s="6">
        <v>22.466059999999999</v>
      </c>
      <c r="G10" s="6">
        <v>39.41283</v>
      </c>
      <c r="H10" s="6">
        <v>0.60980000000000001</v>
      </c>
      <c r="I10" s="7">
        <v>99.889719999999997</v>
      </c>
    </row>
    <row r="11" spans="1:9" x14ac:dyDescent="0.25">
      <c r="B11" s="6">
        <v>24.124009999999998</v>
      </c>
      <c r="C11" s="6">
        <v>1.6995690000000001</v>
      </c>
      <c r="D11" s="6">
        <v>3.8080090000000002</v>
      </c>
      <c r="E11" s="6">
        <v>7.7102579999999996</v>
      </c>
      <c r="F11" s="6">
        <v>22.423190000000002</v>
      </c>
      <c r="G11" s="6">
        <v>39.726390000000002</v>
      </c>
      <c r="H11" s="6">
        <v>0.66053600000000001</v>
      </c>
      <c r="I11" s="7">
        <v>100.152</v>
      </c>
    </row>
    <row r="12" spans="1:9" x14ac:dyDescent="0.25">
      <c r="B12" s="6">
        <v>23.961549999999999</v>
      </c>
      <c r="C12" s="6">
        <v>1.422776</v>
      </c>
      <c r="D12" s="6">
        <v>3.7784879999999998</v>
      </c>
      <c r="E12" s="6">
        <v>7.7970059999999997</v>
      </c>
      <c r="F12" s="6">
        <v>22.312010000000001</v>
      </c>
      <c r="G12" s="6">
        <v>40.208500000000001</v>
      </c>
      <c r="H12" s="6">
        <v>0.51214400000000004</v>
      </c>
      <c r="I12" s="7">
        <v>99.992459999999994</v>
      </c>
    </row>
    <row r="13" spans="1:9" x14ac:dyDescent="0.25">
      <c r="A13" t="s">
        <v>23</v>
      </c>
      <c r="B13" s="6">
        <f>AVERAGE(B4:B12)</f>
        <v>24.039026666666665</v>
      </c>
      <c r="C13" s="6">
        <f>AVERAGE(C4:C12)</f>
        <v>1.6573806666666666</v>
      </c>
      <c r="D13" s="6">
        <f>AVERAGE(D4:D12)</f>
        <v>3.875205555555556</v>
      </c>
      <c r="E13" s="6">
        <f>AVERAGE(E4:E12)</f>
        <v>7.692911111111111</v>
      </c>
      <c r="F13" s="6">
        <f>AVERAGE(F4:F12)</f>
        <v>22.386446666666668</v>
      </c>
      <c r="G13" s="6">
        <f>AVERAGE(G4:G12)</f>
        <v>39.661630000000002</v>
      </c>
      <c r="H13" s="6">
        <f>AVERAGE(H4:H12)</f>
        <v>0.60269366666666668</v>
      </c>
      <c r="I13" s="7">
        <f>AVERAGE(I4:I12)</f>
        <v>99.915298888888884</v>
      </c>
    </row>
    <row r="14" spans="1:9" x14ac:dyDescent="0.25">
      <c r="A14" t="s">
        <v>19</v>
      </c>
      <c r="B14">
        <f>STDEV(B4:B12)</f>
        <v>0.13531193304731179</v>
      </c>
      <c r="C14">
        <f>STDEV(C4:C12)</f>
        <v>0.12589854272587908</v>
      </c>
      <c r="D14">
        <f>STDEV(D4:D12)</f>
        <v>8.3753718665368959E-2</v>
      </c>
      <c r="E14">
        <f>STDEV(E4:E12)</f>
        <v>8.797677613075576E-2</v>
      </c>
      <c r="F14">
        <f>STDEV(F4:F12)</f>
        <v>9.3019764028941576E-2</v>
      </c>
      <c r="G14">
        <f>STDEV(G4:G12)</f>
        <v>0.28298962392639171</v>
      </c>
      <c r="H14">
        <f>STDEV(H4:H12)</f>
        <v>6.6502685519083726E-2</v>
      </c>
      <c r="I14">
        <f>STDEV(I4:I12)</f>
        <v>0.20830444921103311</v>
      </c>
    </row>
    <row r="16" spans="1:9" x14ac:dyDescent="0.25">
      <c r="A16" t="s">
        <v>2</v>
      </c>
    </row>
    <row r="18" spans="1:8" x14ac:dyDescent="0.25">
      <c r="A18" t="s">
        <v>3</v>
      </c>
      <c r="B18" t="s">
        <v>4</v>
      </c>
      <c r="C18" t="s">
        <v>5</v>
      </c>
      <c r="D18" t="s">
        <v>8</v>
      </c>
      <c r="E18" t="s">
        <v>6</v>
      </c>
    </row>
    <row r="19" spans="1:8" x14ac:dyDescent="0.25">
      <c r="A19" t="s">
        <v>0</v>
      </c>
      <c r="B19">
        <f>B13</f>
        <v>24.039026666666665</v>
      </c>
      <c r="C19">
        <v>32.064</v>
      </c>
      <c r="D19">
        <f>B19/C19</f>
        <v>0.74972014304723877</v>
      </c>
      <c r="E19" s="5">
        <f>D19*D30</f>
        <v>3.8708050985528941</v>
      </c>
    </row>
    <row r="20" spans="1:8" x14ac:dyDescent="0.25">
      <c r="A20" t="s">
        <v>1</v>
      </c>
      <c r="B20">
        <f>G13</f>
        <v>39.661630000000002</v>
      </c>
      <c r="C20">
        <v>107.87</v>
      </c>
      <c r="D20">
        <f t="shared" ref="D20:D25" si="0">B20/C20</f>
        <v>0.36767989246315008</v>
      </c>
      <c r="E20" s="5">
        <f>D20*D30</f>
        <v>1.898331284787244</v>
      </c>
      <c r="G20" t="s">
        <v>14</v>
      </c>
      <c r="H20" s="8">
        <f>SUM(E20:E25)</f>
        <v>4.000076808188882</v>
      </c>
    </row>
    <row r="21" spans="1:8" x14ac:dyDescent="0.25">
      <c r="A21" t="s">
        <v>12</v>
      </c>
      <c r="B21">
        <f>C13</f>
        <v>1.6573806666666666</v>
      </c>
      <c r="C21">
        <v>63.545999999999999</v>
      </c>
      <c r="D21">
        <f>B21/C21</f>
        <v>2.6081589189983108E-2</v>
      </c>
      <c r="E21" s="5">
        <f>D21*D30</f>
        <v>0.13465924498788279</v>
      </c>
    </row>
    <row r="22" spans="1:8" x14ac:dyDescent="0.25">
      <c r="A22" t="s">
        <v>13</v>
      </c>
      <c r="B22">
        <f>E13</f>
        <v>7.692911111111111</v>
      </c>
      <c r="C22">
        <v>65.38</v>
      </c>
      <c r="D22">
        <f>B22/C22</f>
        <v>0.11766459331769825</v>
      </c>
      <c r="E22" s="5">
        <f>D22*D30</f>
        <v>0.60750229529927613</v>
      </c>
    </row>
    <row r="23" spans="1:8" x14ac:dyDescent="0.25">
      <c r="A23" t="s">
        <v>11</v>
      </c>
      <c r="B23">
        <f>D13</f>
        <v>3.875205555555556</v>
      </c>
      <c r="C23">
        <v>55.847000000000001</v>
      </c>
      <c r="D23">
        <f t="shared" si="0"/>
        <v>6.9389681729646283E-2</v>
      </c>
      <c r="E23" s="5">
        <f>D23*D30</f>
        <v>0.3582589267701638</v>
      </c>
    </row>
    <row r="24" spans="1:8" x14ac:dyDescent="0.25">
      <c r="A24" t="s">
        <v>15</v>
      </c>
      <c r="B24">
        <f>F13</f>
        <v>22.386446666666668</v>
      </c>
      <c r="C24">
        <v>118.71</v>
      </c>
      <c r="D24">
        <f t="shared" si="0"/>
        <v>0.18858096762418219</v>
      </c>
      <c r="E24" s="5">
        <f>D24*D30</f>
        <v>0.97364353584365271</v>
      </c>
    </row>
    <row r="25" spans="1:8" x14ac:dyDescent="0.25">
      <c r="A25" t="s">
        <v>16</v>
      </c>
      <c r="B25">
        <f>H13</f>
        <v>0.60269366666666668</v>
      </c>
      <c r="C25">
        <v>112.411</v>
      </c>
      <c r="D25">
        <f t="shared" si="0"/>
        <v>5.3615185939691551E-3</v>
      </c>
      <c r="E25" s="5">
        <f>D25*D30</f>
        <v>2.7681520500662748E-2</v>
      </c>
    </row>
    <row r="26" spans="1:8" x14ac:dyDescent="0.25">
      <c r="A26" t="s">
        <v>7</v>
      </c>
      <c r="B26">
        <f>SUM(B19:B25)</f>
        <v>99.915294333333335</v>
      </c>
    </row>
    <row r="28" spans="1:8" x14ac:dyDescent="0.25">
      <c r="C28" t="s">
        <v>9</v>
      </c>
      <c r="F28" s="2">
        <v>4</v>
      </c>
    </row>
    <row r="30" spans="1:8" x14ac:dyDescent="0.25">
      <c r="C30" s="1" t="s">
        <v>10</v>
      </c>
      <c r="D30">
        <v>5.1630000000000003</v>
      </c>
    </row>
    <row r="31" spans="1:8" x14ac:dyDescent="0.25">
      <c r="C31" s="1"/>
    </row>
    <row r="32" spans="1:8" x14ac:dyDescent="0.25">
      <c r="C32" s="1"/>
    </row>
    <row r="33" spans="1:10" ht="20.25" x14ac:dyDescent="0.35">
      <c r="A33" s="4" t="s">
        <v>20</v>
      </c>
      <c r="D33" s="4" t="s">
        <v>22</v>
      </c>
      <c r="E33" s="4"/>
      <c r="F33" s="4"/>
      <c r="G33" s="3"/>
      <c r="H33" s="3"/>
      <c r="I33" s="3"/>
      <c r="J33" s="3"/>
    </row>
    <row r="34" spans="1:10" s="3" customFormat="1" ht="21" x14ac:dyDescent="0.35">
      <c r="A34" s="4" t="s">
        <v>21</v>
      </c>
      <c r="D34" s="4" t="s">
        <v>24</v>
      </c>
      <c r="E34" s="4"/>
      <c r="F34" s="4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Marcus J Origlieri</cp:lastModifiedBy>
  <cp:lastPrinted>2013-01-09T21:05:49Z</cp:lastPrinted>
  <dcterms:created xsi:type="dcterms:W3CDTF">2010-08-17T14:25:27Z</dcterms:created>
  <dcterms:modified xsi:type="dcterms:W3CDTF">2013-01-09T21:14:54Z</dcterms:modified>
</cp:coreProperties>
</file>