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565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<sst xmlns="http://schemas.openxmlformats.org/spreadsheetml/2006/main" count="99" uniqueCount="71">
  <si>
    <t>Electron Microprobe Data</t>
  </si>
  <si>
    <r>
      <t xml:space="preserve">Rruff ID: </t>
    </r>
    <r>
      <rPr>
        <b/>
        <sz val="12"/>
        <rFont val="Times New Roman"/>
        <family val="1"/>
      </rPr>
      <t>R040159</t>
    </r>
  </si>
  <si>
    <r>
      <t xml:space="preserve">Mineral: </t>
    </r>
    <r>
      <rPr>
        <b/>
        <sz val="12"/>
        <rFont val="Times New Roman"/>
        <family val="1"/>
      </rPr>
      <t xml:space="preserve"> Pyrope</t>
    </r>
  </si>
  <si>
    <r>
      <t>Locality:</t>
    </r>
    <r>
      <rPr>
        <sz val="12"/>
        <rFont val="Times New Roman"/>
        <family val="1"/>
      </rPr>
      <t xml:space="preserve"> Meronitz, Bohemia</t>
    </r>
  </si>
  <si>
    <t>Weight Percents</t>
  </si>
  <si>
    <t>Analysis</t>
  </si>
  <si>
    <t>Average</t>
  </si>
  <si>
    <t>StDev</t>
  </si>
  <si>
    <r>
      <t>SiO</t>
    </r>
    <r>
      <rPr>
        <vertAlign val="subscript"/>
        <sz val="9"/>
        <rFont val="Times New Roman"/>
        <family val="1"/>
      </rPr>
      <t>2</t>
    </r>
  </si>
  <si>
    <r>
      <t>TiO</t>
    </r>
    <r>
      <rPr>
        <vertAlign val="subscript"/>
        <sz val="9"/>
        <rFont val="Times New Roman"/>
        <family val="1"/>
      </rPr>
      <t>2</t>
    </r>
  </si>
  <si>
    <r>
      <t>Al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</si>
  <si>
    <r>
      <t>Cr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</si>
  <si>
    <t>FeO</t>
  </si>
  <si>
    <t>MnO</t>
  </si>
  <si>
    <t>MgO</t>
  </si>
  <si>
    <t>CaO</t>
  </si>
  <si>
    <t>Total</t>
  </si>
  <si>
    <t>Cation Numbers on the Basis of 12 Oxygens</t>
  </si>
  <si>
    <t>Si</t>
  </si>
  <si>
    <t>Ti</t>
  </si>
  <si>
    <t>Al</t>
  </si>
  <si>
    <t>Cr</t>
  </si>
  <si>
    <r>
      <t>Fe</t>
    </r>
    <r>
      <rPr>
        <vertAlign val="superscript"/>
        <sz val="9"/>
        <rFont val="Times New Roman"/>
        <family val="1"/>
      </rPr>
      <t>2+</t>
    </r>
  </si>
  <si>
    <t>Mn</t>
  </si>
  <si>
    <t>Mg</t>
  </si>
  <si>
    <t>Ca</t>
  </si>
  <si>
    <t>Cations</t>
  </si>
  <si>
    <t>Microprobe Calibration Data</t>
  </si>
  <si>
    <t>Instrument: Cameca SX50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</si>
  <si>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</si>
  <si>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</si>
  <si>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</si>
  <si>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</si>
  <si>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</si>
  <si>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</si>
  <si>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</si>
  <si>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</si>
  <si>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Sample Voltage: 15 kV</t>
  </si>
  <si>
    <t>TAP</t>
  </si>
  <si>
    <t>Na</t>
  </si>
  <si>
    <t>Ka</t>
  </si>
  <si>
    <t>Albite-Cr</t>
  </si>
  <si>
    <t>Acceleration Current: 20 nA</t>
  </si>
  <si>
    <t>Pyrope-2</t>
  </si>
  <si>
    <t>Beam Size: Spot</t>
  </si>
  <si>
    <t>Date of Analysis: 06/28/05</t>
  </si>
  <si>
    <t>Anorthite-S</t>
  </si>
  <si>
    <t>PET</t>
  </si>
  <si>
    <t>Chromite-S</t>
  </si>
  <si>
    <t>Rutile2</t>
  </si>
  <si>
    <t>P</t>
  </si>
  <si>
    <t>Apatite</t>
  </si>
  <si>
    <t>Diopside</t>
  </si>
  <si>
    <t>LIF</t>
  </si>
  <si>
    <t>Rhodonite-791</t>
  </si>
  <si>
    <t>Fe</t>
  </si>
  <si>
    <t>Fayalite</t>
  </si>
  <si>
    <t>Zn</t>
  </si>
  <si>
    <t>Willemit-2</t>
  </si>
  <si>
    <r>
      <t>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</si>
  <si>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IVAl</t>
  </si>
  <si>
    <r>
      <t>(Mg</t>
    </r>
    <r>
      <rPr>
        <vertAlign val="subscript"/>
        <sz val="14"/>
        <rFont val="Times New Roman"/>
        <family val="1"/>
      </rPr>
      <t>2.17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0.47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0.34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1.86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((Si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</si>
  <si>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 xml:space="preserve">WDS scan: </t>
  </si>
  <si>
    <t>Si,Al,Mg,Cr,Fe,Ca,Ti,&lt;&lt;Rb?</t>
  </si>
  <si>
    <t>(trace amounts of Rb?)</t>
  </si>
  <si>
    <t>Ideal</t>
  </si>
  <si>
    <t>Measured</t>
  </si>
  <si>
    <t>average</t>
  </si>
  <si>
    <t>stdev</t>
  </si>
  <si>
    <t>in formula</t>
  </si>
  <si>
    <t>(+) charges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</si>
</sst>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8">
    <font>
      <sz val="10"/>
      <name val="Courier New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8"/>
      <name val="Courier New"/>
      <family val="0"/>
    </font>
    <font>
      <b/>
      <sz val="8"/>
      <name val="Courier New"/>
      <family val="0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2" fontId="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64" fontId="12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2" fontId="17" fillId="0" borderId="2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2" fontId="6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 topLeftCell="A1">
      <selection activeCell="D35" sqref="D35"/>
    </sheetView>
  </sheetViews>
  <sheetFormatPr defaultColWidth="9.00390625" defaultRowHeight="13.5"/>
  <cols>
    <col min="1" max="1" width="5.75390625" style="13" customWidth="1"/>
    <col min="2" max="2" width="5.75390625" style="13" bestFit="1" customWidth="1"/>
    <col min="3" max="3" width="5.375" style="13" customWidth="1"/>
    <col min="4" max="14" width="5.00390625" style="13" bestFit="1" customWidth="1"/>
    <col min="15" max="15" width="4.25390625" style="13" bestFit="1" customWidth="1"/>
    <col min="16" max="20" width="5.00390625" style="13" bestFit="1" customWidth="1"/>
    <col min="21" max="21" width="2.375" style="13" customWidth="1"/>
    <col min="22" max="22" width="4.875" style="13" customWidth="1"/>
    <col min="23" max="23" width="6.25390625" style="13" hidden="1" customWidth="1"/>
    <col min="24" max="24" width="5.50390625" style="13" hidden="1" customWidth="1"/>
    <col min="25" max="25" width="9.00390625" style="13" hidden="1" customWidth="1"/>
    <col min="26" max="26" width="5.625" style="13" customWidth="1"/>
    <col min="27" max="31" width="5.125" style="13" customWidth="1"/>
    <col min="32" max="16384" width="9.00390625" style="13" customWidth="1"/>
  </cols>
  <sheetData>
    <row r="1" spans="1:27" s="1" customFormat="1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7:30" s="2" customFormat="1" ht="18" customHeight="1">
      <c r="G2" s="3"/>
      <c r="V2" s="43" t="s">
        <v>62</v>
      </c>
      <c r="W2" s="43"/>
      <c r="X2" s="43"/>
      <c r="Y2" s="43"/>
      <c r="Z2" s="43"/>
      <c r="AA2" s="44" t="s">
        <v>63</v>
      </c>
      <c r="AB2" s="43"/>
      <c r="AC2" s="43"/>
      <c r="AD2" s="43"/>
    </row>
    <row r="3" spans="1:5" s="2" customFormat="1" ht="15.75">
      <c r="A3" s="2" t="s">
        <v>1</v>
      </c>
      <c r="E3" s="2" t="s">
        <v>2</v>
      </c>
    </row>
    <row r="4" s="2" customFormat="1" ht="15.75">
      <c r="A4" s="3" t="s">
        <v>3</v>
      </c>
    </row>
    <row r="5" s="1" customFormat="1" ht="6.75" customHeight="1"/>
    <row r="6" spans="1:11" s="1" customFormat="1" ht="12.75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="1" customFormat="1" ht="5.25" customHeight="1"/>
    <row r="8" spans="1:26" s="7" customFormat="1" ht="12">
      <c r="A8" s="6" t="s">
        <v>5</v>
      </c>
      <c r="B8" s="6">
        <v>21</v>
      </c>
      <c r="C8" s="6">
        <v>22</v>
      </c>
      <c r="D8" s="6">
        <v>23</v>
      </c>
      <c r="E8" s="6">
        <v>24</v>
      </c>
      <c r="F8" s="6">
        <v>25</v>
      </c>
      <c r="G8" s="6">
        <v>26</v>
      </c>
      <c r="H8" s="6">
        <v>27</v>
      </c>
      <c r="I8" s="6">
        <v>28</v>
      </c>
      <c r="J8" s="6">
        <v>29</v>
      </c>
      <c r="K8" s="6">
        <v>30</v>
      </c>
      <c r="L8" s="6">
        <v>31</v>
      </c>
      <c r="M8" s="6">
        <v>32</v>
      </c>
      <c r="N8" s="6">
        <v>33</v>
      </c>
      <c r="O8" s="6">
        <v>34</v>
      </c>
      <c r="P8" s="6">
        <v>35</v>
      </c>
      <c r="Q8" s="6">
        <v>36</v>
      </c>
      <c r="R8" s="6">
        <v>37</v>
      </c>
      <c r="S8" s="6">
        <v>38</v>
      </c>
      <c r="T8" s="6">
        <v>40</v>
      </c>
      <c r="V8" s="6" t="s">
        <v>6</v>
      </c>
      <c r="W8" s="6" t="s">
        <v>7</v>
      </c>
      <c r="Y8" s="8" t="s">
        <v>6</v>
      </c>
      <c r="Z8" s="8" t="s">
        <v>7</v>
      </c>
    </row>
    <row r="9" spans="1:26" ht="13.5" customHeight="1">
      <c r="A9" s="9" t="s">
        <v>8</v>
      </c>
      <c r="B9" s="10">
        <v>43.39</v>
      </c>
      <c r="C9" s="10">
        <v>43.31</v>
      </c>
      <c r="D9" s="10">
        <v>43.25</v>
      </c>
      <c r="E9" s="10">
        <v>43.08</v>
      </c>
      <c r="F9" s="10">
        <v>42.79</v>
      </c>
      <c r="G9" s="10">
        <v>42.91</v>
      </c>
      <c r="H9" s="10">
        <v>43.13</v>
      </c>
      <c r="I9" s="10">
        <v>43.09</v>
      </c>
      <c r="J9" s="10">
        <v>42.83</v>
      </c>
      <c r="K9" s="10">
        <v>42.97</v>
      </c>
      <c r="L9" s="10">
        <v>42.89</v>
      </c>
      <c r="M9" s="10">
        <v>43.12</v>
      </c>
      <c r="N9" s="10">
        <v>42.95</v>
      </c>
      <c r="O9" s="10">
        <v>42.63</v>
      </c>
      <c r="P9" s="10">
        <v>43.46</v>
      </c>
      <c r="Q9" s="10">
        <v>43.32</v>
      </c>
      <c r="R9" s="10">
        <v>43.23</v>
      </c>
      <c r="S9" s="10">
        <v>43.06</v>
      </c>
      <c r="T9" s="10">
        <v>43.08</v>
      </c>
      <c r="U9" s="11"/>
      <c r="V9" s="12">
        <v>43.08</v>
      </c>
      <c r="W9" s="12">
        <v>0.21</v>
      </c>
      <c r="Y9" s="10">
        <f aca="true" t="shared" si="0" ref="Y9:Y16">AVERAGE(B9:T9)</f>
        <v>43.07842105263158</v>
      </c>
      <c r="Z9" s="10">
        <f aca="true" t="shared" si="1" ref="Z9:Z16">STDEV(B9:T9)</f>
        <v>0.21731347449869962</v>
      </c>
    </row>
    <row r="10" spans="1:26" ht="13.5" customHeight="1">
      <c r="A10" s="14" t="s">
        <v>9</v>
      </c>
      <c r="B10" s="12">
        <v>0.52</v>
      </c>
      <c r="C10" s="12">
        <v>0.55</v>
      </c>
      <c r="D10" s="12">
        <v>0.49</v>
      </c>
      <c r="E10" s="12">
        <v>0.53</v>
      </c>
      <c r="F10" s="12">
        <v>0.5</v>
      </c>
      <c r="G10" s="12">
        <v>0.52</v>
      </c>
      <c r="H10" s="12">
        <v>0.53</v>
      </c>
      <c r="I10" s="12">
        <v>0.53</v>
      </c>
      <c r="J10" s="12">
        <v>0.52</v>
      </c>
      <c r="K10" s="12">
        <v>0.51</v>
      </c>
      <c r="L10" s="12">
        <v>0.53</v>
      </c>
      <c r="M10" s="12">
        <v>0.53</v>
      </c>
      <c r="N10" s="12">
        <v>0.53</v>
      </c>
      <c r="O10" s="12">
        <v>0.52</v>
      </c>
      <c r="P10" s="12">
        <v>0.52</v>
      </c>
      <c r="Q10" s="12">
        <v>0.5</v>
      </c>
      <c r="R10" s="12">
        <v>0.52</v>
      </c>
      <c r="S10" s="12">
        <v>0.52</v>
      </c>
      <c r="T10" s="12">
        <v>0.52</v>
      </c>
      <c r="U10" s="11"/>
      <c r="V10" s="12">
        <v>0.52</v>
      </c>
      <c r="W10" s="12">
        <v>0.01</v>
      </c>
      <c r="Y10" s="12">
        <f t="shared" si="0"/>
        <v>0.5205263157894736</v>
      </c>
      <c r="Z10" s="12">
        <f t="shared" si="1"/>
        <v>0.013529262199863265</v>
      </c>
    </row>
    <row r="11" spans="1:26" ht="13.5" customHeight="1">
      <c r="A11" s="14" t="s">
        <v>10</v>
      </c>
      <c r="B11" s="12">
        <v>21.36</v>
      </c>
      <c r="C11" s="12">
        <v>21.39</v>
      </c>
      <c r="D11" s="12">
        <v>21.52</v>
      </c>
      <c r="E11" s="12">
        <v>21.42</v>
      </c>
      <c r="F11" s="12">
        <v>21.51</v>
      </c>
      <c r="G11" s="12">
        <v>21.64</v>
      </c>
      <c r="H11" s="12">
        <v>21.49</v>
      </c>
      <c r="I11" s="12">
        <v>21.59</v>
      </c>
      <c r="J11" s="12">
        <v>21.51</v>
      </c>
      <c r="K11" s="12">
        <v>21.33</v>
      </c>
      <c r="L11" s="12">
        <v>21.35</v>
      </c>
      <c r="M11" s="12">
        <v>21.67</v>
      </c>
      <c r="N11" s="12">
        <v>21.37</v>
      </c>
      <c r="O11" s="12">
        <v>21.65</v>
      </c>
      <c r="P11" s="12">
        <v>21.41</v>
      </c>
      <c r="Q11" s="12">
        <v>21.49</v>
      </c>
      <c r="R11" s="12">
        <v>21.58</v>
      </c>
      <c r="S11" s="12">
        <v>21.86</v>
      </c>
      <c r="T11" s="12">
        <v>21.5</v>
      </c>
      <c r="U11" s="11"/>
      <c r="V11" s="12">
        <v>21.51</v>
      </c>
      <c r="W11" s="12">
        <v>0.13</v>
      </c>
      <c r="Y11" s="12">
        <f t="shared" si="0"/>
        <v>21.507368421052632</v>
      </c>
      <c r="Z11" s="12">
        <f t="shared" si="1"/>
        <v>0.1352710080326042</v>
      </c>
    </row>
    <row r="12" spans="1:26" ht="13.5" customHeight="1">
      <c r="A12" s="14" t="s">
        <v>11</v>
      </c>
      <c r="B12" s="12">
        <v>1.98</v>
      </c>
      <c r="C12" s="12">
        <v>1.92</v>
      </c>
      <c r="D12" s="12">
        <v>1.98</v>
      </c>
      <c r="E12" s="12">
        <v>2</v>
      </c>
      <c r="F12" s="12">
        <v>1.94</v>
      </c>
      <c r="G12" s="12">
        <v>1.95</v>
      </c>
      <c r="H12" s="12">
        <v>1.97</v>
      </c>
      <c r="I12" s="12">
        <v>1.98</v>
      </c>
      <c r="J12" s="12">
        <v>1.95</v>
      </c>
      <c r="K12" s="12">
        <v>1.93</v>
      </c>
      <c r="L12" s="12">
        <v>1.99</v>
      </c>
      <c r="M12" s="12">
        <v>2.02</v>
      </c>
      <c r="N12" s="12">
        <v>2.04</v>
      </c>
      <c r="O12" s="12">
        <v>1.95</v>
      </c>
      <c r="P12" s="12">
        <v>1.97</v>
      </c>
      <c r="Q12" s="12">
        <v>2.01</v>
      </c>
      <c r="R12" s="12">
        <v>1.92</v>
      </c>
      <c r="S12" s="12">
        <v>1.93</v>
      </c>
      <c r="T12" s="12">
        <v>1.89</v>
      </c>
      <c r="U12" s="11"/>
      <c r="V12" s="12">
        <v>1.96</v>
      </c>
      <c r="W12" s="12">
        <v>0.04</v>
      </c>
      <c r="Y12" s="12">
        <f t="shared" si="0"/>
        <v>1.9642105263157894</v>
      </c>
      <c r="Z12" s="12">
        <f t="shared" si="1"/>
        <v>0.038487485624645414</v>
      </c>
    </row>
    <row r="13" spans="1:26" ht="13.5" customHeight="1">
      <c r="A13" s="15" t="s">
        <v>12</v>
      </c>
      <c r="B13" s="12">
        <v>8.26</v>
      </c>
      <c r="C13" s="12">
        <v>8.2</v>
      </c>
      <c r="D13" s="12">
        <v>8.17</v>
      </c>
      <c r="E13" s="12">
        <v>8.17</v>
      </c>
      <c r="F13" s="12">
        <v>8.32</v>
      </c>
      <c r="G13" s="12">
        <v>7.94</v>
      </c>
      <c r="H13" s="12">
        <v>8.34</v>
      </c>
      <c r="I13" s="12">
        <v>8.02</v>
      </c>
      <c r="J13" s="12">
        <v>7.88</v>
      </c>
      <c r="K13" s="12">
        <v>8.19</v>
      </c>
      <c r="L13" s="12">
        <v>8.2</v>
      </c>
      <c r="M13" s="12">
        <v>8.32</v>
      </c>
      <c r="N13" s="12">
        <v>8.18</v>
      </c>
      <c r="O13" s="12">
        <v>8.22</v>
      </c>
      <c r="P13" s="12">
        <v>8.21</v>
      </c>
      <c r="Q13" s="12">
        <v>8.16</v>
      </c>
      <c r="R13" s="12">
        <v>8.2</v>
      </c>
      <c r="S13" s="12">
        <v>8.38</v>
      </c>
      <c r="T13" s="12">
        <v>7.93</v>
      </c>
      <c r="U13" s="11"/>
      <c r="V13" s="12">
        <v>8.16</v>
      </c>
      <c r="W13" s="12">
        <v>0.14</v>
      </c>
      <c r="Y13" s="12">
        <f t="shared" si="0"/>
        <v>8.17315789473684</v>
      </c>
      <c r="Z13" s="12">
        <f t="shared" si="1"/>
        <v>0.13952509258905668</v>
      </c>
    </row>
    <row r="14" spans="1:26" ht="13.5" customHeight="1">
      <c r="A14" s="15" t="s">
        <v>13</v>
      </c>
      <c r="B14" s="12">
        <v>0.31</v>
      </c>
      <c r="C14" s="12">
        <v>0.25</v>
      </c>
      <c r="D14" s="12">
        <v>0.27</v>
      </c>
      <c r="E14" s="12">
        <v>0.25</v>
      </c>
      <c r="F14" s="12">
        <v>0.28</v>
      </c>
      <c r="G14" s="12">
        <v>0.24</v>
      </c>
      <c r="H14" s="12">
        <v>0.21</v>
      </c>
      <c r="I14" s="12">
        <v>0.19</v>
      </c>
      <c r="J14" s="12">
        <v>0.23</v>
      </c>
      <c r="K14" s="12">
        <v>0.21</v>
      </c>
      <c r="L14" s="12">
        <v>0.28</v>
      </c>
      <c r="M14" s="12">
        <v>0.24</v>
      </c>
      <c r="N14" s="12">
        <v>0.25</v>
      </c>
      <c r="O14" s="12">
        <v>0.2</v>
      </c>
      <c r="P14" s="12">
        <v>0.29</v>
      </c>
      <c r="Q14" s="12">
        <v>0.24</v>
      </c>
      <c r="R14" s="12">
        <v>0.29</v>
      </c>
      <c r="S14" s="12">
        <v>0.29</v>
      </c>
      <c r="T14" s="12">
        <v>0.25</v>
      </c>
      <c r="U14" s="11"/>
      <c r="V14" s="12">
        <v>0.25</v>
      </c>
      <c r="W14" s="12">
        <v>0.04</v>
      </c>
      <c r="Y14" s="12">
        <f t="shared" si="0"/>
        <v>0.2510526315789474</v>
      </c>
      <c r="Z14" s="12">
        <f t="shared" si="1"/>
        <v>0.033812347652908636</v>
      </c>
    </row>
    <row r="15" spans="1:26" ht="13.5" customHeight="1">
      <c r="A15" s="15" t="s">
        <v>14</v>
      </c>
      <c r="B15" s="12">
        <v>20.67</v>
      </c>
      <c r="C15" s="12">
        <v>20.52</v>
      </c>
      <c r="D15" s="12">
        <v>20.68</v>
      </c>
      <c r="E15" s="12">
        <v>20.51</v>
      </c>
      <c r="F15" s="12">
        <v>20.61</v>
      </c>
      <c r="G15" s="12">
        <v>20.58</v>
      </c>
      <c r="H15" s="12">
        <v>20.69</v>
      </c>
      <c r="I15" s="12">
        <v>20.67</v>
      </c>
      <c r="J15" s="12">
        <v>20.55</v>
      </c>
      <c r="K15" s="12">
        <v>20.34</v>
      </c>
      <c r="L15" s="12">
        <v>20.39</v>
      </c>
      <c r="M15" s="12">
        <v>20.15</v>
      </c>
      <c r="N15" s="12">
        <v>20.27</v>
      </c>
      <c r="O15" s="12">
        <v>20.1</v>
      </c>
      <c r="P15" s="12">
        <v>20.55</v>
      </c>
      <c r="Q15" s="12">
        <v>20.52</v>
      </c>
      <c r="R15" s="12">
        <v>20.63</v>
      </c>
      <c r="S15" s="12">
        <v>20.47</v>
      </c>
      <c r="T15" s="12">
        <v>20.7</v>
      </c>
      <c r="U15" s="11"/>
      <c r="V15" s="12">
        <v>20.51</v>
      </c>
      <c r="W15" s="12">
        <v>0.18</v>
      </c>
      <c r="Y15" s="12">
        <f t="shared" si="0"/>
        <v>20.505263157894742</v>
      </c>
      <c r="Z15" s="12">
        <f t="shared" si="1"/>
        <v>0.179671565209331</v>
      </c>
    </row>
    <row r="16" spans="1:26" ht="13.5" customHeight="1">
      <c r="A16" s="15" t="s">
        <v>15</v>
      </c>
      <c r="B16" s="12">
        <v>4.46</v>
      </c>
      <c r="C16" s="12">
        <v>4.5</v>
      </c>
      <c r="D16" s="12">
        <v>4.53</v>
      </c>
      <c r="E16" s="12">
        <v>4.56</v>
      </c>
      <c r="F16" s="12">
        <v>4.53</v>
      </c>
      <c r="G16" s="12">
        <v>4.45</v>
      </c>
      <c r="H16" s="12">
        <v>4.48</v>
      </c>
      <c r="I16" s="12">
        <v>4.47</v>
      </c>
      <c r="J16" s="12">
        <v>4.54</v>
      </c>
      <c r="K16" s="12">
        <v>4.49</v>
      </c>
      <c r="L16" s="12">
        <v>4.4</v>
      </c>
      <c r="M16" s="12">
        <v>4.56</v>
      </c>
      <c r="N16" s="12">
        <v>4.52</v>
      </c>
      <c r="O16" s="12">
        <v>4.5</v>
      </c>
      <c r="P16" s="12">
        <v>4.55</v>
      </c>
      <c r="Q16" s="12">
        <v>4.5</v>
      </c>
      <c r="R16" s="12">
        <v>4.46</v>
      </c>
      <c r="S16" s="12">
        <v>4.47</v>
      </c>
      <c r="T16" s="12">
        <v>4.5</v>
      </c>
      <c r="U16" s="11"/>
      <c r="V16" s="12">
        <v>4.5</v>
      </c>
      <c r="W16" s="12">
        <v>0.04</v>
      </c>
      <c r="Y16" s="12">
        <f t="shared" si="0"/>
        <v>4.498421052631579</v>
      </c>
      <c r="Z16" s="12">
        <f t="shared" si="1"/>
        <v>0.0418015361087938</v>
      </c>
    </row>
    <row r="17" spans="1:26" ht="5.25" customHeight="1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Y17" s="12"/>
      <c r="Z17" s="12"/>
    </row>
    <row r="18" spans="1:26" ht="12">
      <c r="A18" s="16" t="s">
        <v>16</v>
      </c>
      <c r="B18" s="17">
        <f>SUM(B9:B16)</f>
        <v>100.95000000000002</v>
      </c>
      <c r="C18" s="17">
        <v>100.64</v>
      </c>
      <c r="D18" s="17">
        <v>100.94</v>
      </c>
      <c r="E18" s="17">
        <v>100.51</v>
      </c>
      <c r="F18" s="17">
        <v>100.53</v>
      </c>
      <c r="G18" s="17">
        <v>100.28</v>
      </c>
      <c r="H18" s="17">
        <v>100.87</v>
      </c>
      <c r="I18" s="17">
        <v>100.54</v>
      </c>
      <c r="J18" s="17">
        <v>100.02</v>
      </c>
      <c r="K18" s="17">
        <v>100.02</v>
      </c>
      <c r="L18" s="17">
        <v>100.13</v>
      </c>
      <c r="M18" s="17">
        <v>100.69</v>
      </c>
      <c r="N18" s="17">
        <v>100.15</v>
      </c>
      <c r="O18" s="17">
        <v>99.8</v>
      </c>
      <c r="P18" s="17">
        <v>100.95</v>
      </c>
      <c r="Q18" s="17">
        <v>100.77</v>
      </c>
      <c r="R18" s="17">
        <v>100.87</v>
      </c>
      <c r="S18" s="17">
        <v>101.06</v>
      </c>
      <c r="T18" s="17">
        <v>100.36</v>
      </c>
      <c r="U18" s="11"/>
      <c r="V18" s="12">
        <v>100.53</v>
      </c>
      <c r="W18" s="12">
        <v>0.37</v>
      </c>
      <c r="Y18" s="17">
        <f>AVERAGE(B18:T18)</f>
        <v>100.53052631578946</v>
      </c>
      <c r="Z18" s="17">
        <f>STDEV(B18:T18)</f>
        <v>0.37842471267346295</v>
      </c>
    </row>
    <row r="19" spans="2:24" s="18" customFormat="1" ht="1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12"/>
      <c r="W19" s="12"/>
      <c r="X19" s="12"/>
    </row>
    <row r="20" spans="1:29" s="1" customFormat="1" ht="12.75">
      <c r="A20" s="38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1"/>
      <c r="M20" s="21"/>
      <c r="V20" s="46" t="s">
        <v>67</v>
      </c>
      <c r="W20" s="45"/>
      <c r="X20" s="45"/>
      <c r="Y20" s="46"/>
      <c r="Z20" s="45" t="s">
        <v>68</v>
      </c>
      <c r="AA20" s="45" t="s">
        <v>69</v>
      </c>
      <c r="AC20" s="1" t="s">
        <v>70</v>
      </c>
    </row>
    <row r="21" spans="1:29" ht="13.5" customHeight="1">
      <c r="A21" s="9" t="s">
        <v>18</v>
      </c>
      <c r="B21" s="10">
        <v>3.054</v>
      </c>
      <c r="C21" s="10">
        <v>3.056</v>
      </c>
      <c r="D21" s="10">
        <v>3.044</v>
      </c>
      <c r="E21" s="10">
        <v>3.046</v>
      </c>
      <c r="F21" s="10">
        <v>3.029</v>
      </c>
      <c r="G21" s="10">
        <v>3.037</v>
      </c>
      <c r="H21" s="10">
        <v>3.04</v>
      </c>
      <c r="I21" s="10">
        <v>3.042</v>
      </c>
      <c r="J21" s="10">
        <v>3.04</v>
      </c>
      <c r="K21" s="10">
        <v>3.053</v>
      </c>
      <c r="L21" s="10">
        <v>3.045</v>
      </c>
      <c r="M21" s="10">
        <v>3.045</v>
      </c>
      <c r="N21" s="10">
        <v>3.048</v>
      </c>
      <c r="O21" s="10">
        <v>3.036</v>
      </c>
      <c r="P21" s="10">
        <v>3.059</v>
      </c>
      <c r="Q21" s="10">
        <v>3.052</v>
      </c>
      <c r="R21" s="10">
        <v>3.045</v>
      </c>
      <c r="S21" s="10">
        <v>3.029</v>
      </c>
      <c r="T21" s="10">
        <v>3.046</v>
      </c>
      <c r="U21" s="11"/>
      <c r="V21" s="10">
        <f>AVERAGE(B21:T21)</f>
        <v>3.0445263157894735</v>
      </c>
      <c r="W21" s="10">
        <v>0.008</v>
      </c>
      <c r="X21" s="10">
        <f>V21*8/7.974</f>
        <v>3.054453288978654</v>
      </c>
      <c r="Y21" s="10">
        <f>AVERAGE(B21:T21)</f>
        <v>3.0445263157894735</v>
      </c>
      <c r="Z21" s="10">
        <f>STDEV(B21:T21)</f>
        <v>0.008282299875577099</v>
      </c>
      <c r="AA21" s="41">
        <v>2.97</v>
      </c>
      <c r="AB21" s="10">
        <v>4</v>
      </c>
      <c r="AC21" s="10">
        <f>AA21*AB21</f>
        <v>11.88</v>
      </c>
    </row>
    <row r="22" spans="1:29" ht="13.5" customHeight="1">
      <c r="A22" s="15" t="s">
        <v>60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1"/>
      <c r="V22" s="12"/>
      <c r="W22" s="12"/>
      <c r="X22" s="12"/>
      <c r="Y22" s="12"/>
      <c r="Z22" s="12"/>
      <c r="AA22" s="42">
        <v>0.03</v>
      </c>
      <c r="AB22" s="12">
        <v>3</v>
      </c>
      <c r="AC22" s="12">
        <f aca="true" t="shared" si="2" ref="AC22:AC29">AA22*AB22</f>
        <v>0.09</v>
      </c>
    </row>
    <row r="23" spans="1:29" ht="13.5" customHeight="1">
      <c r="A23" s="15" t="s">
        <v>20</v>
      </c>
      <c r="B23" s="12">
        <v>1.77</v>
      </c>
      <c r="C23" s="12">
        <v>1.778</v>
      </c>
      <c r="D23" s="12">
        <v>1.784</v>
      </c>
      <c r="E23" s="12">
        <v>1.784</v>
      </c>
      <c r="F23" s="12">
        <v>1.793</v>
      </c>
      <c r="G23" s="12">
        <v>1.804</v>
      </c>
      <c r="H23" s="12">
        <v>1.783</v>
      </c>
      <c r="I23" s="12">
        <v>1.795</v>
      </c>
      <c r="J23" s="12">
        <v>1.797</v>
      </c>
      <c r="K23" s="12">
        <v>1.784</v>
      </c>
      <c r="L23" s="12">
        <v>1.785</v>
      </c>
      <c r="M23" s="12">
        <v>1.802</v>
      </c>
      <c r="N23" s="12">
        <v>1.786</v>
      </c>
      <c r="O23" s="12">
        <v>1.815</v>
      </c>
      <c r="P23" s="12">
        <v>1.774</v>
      </c>
      <c r="Q23" s="12">
        <v>1.784</v>
      </c>
      <c r="R23" s="12">
        <v>1.79</v>
      </c>
      <c r="S23" s="12">
        <v>1.811</v>
      </c>
      <c r="T23" s="12">
        <v>1.79</v>
      </c>
      <c r="U23" s="11"/>
      <c r="V23" s="12">
        <f>AVERAGE(B23:T23)</f>
        <v>1.7899473684210523</v>
      </c>
      <c r="W23" s="12">
        <v>0.012</v>
      </c>
      <c r="X23" s="12">
        <f>V23*8/7.974</f>
        <v>1.7957836653333858</v>
      </c>
      <c r="Y23" s="12">
        <f>AVERAGE(B23:T23)</f>
        <v>1.7899473684210523</v>
      </c>
      <c r="Z23" s="12">
        <f>STDEV(B23:T23)</f>
        <v>0.011839076935772432</v>
      </c>
      <c r="AA23" s="42">
        <f>2-AA24-AA25</f>
        <v>1.8595435164283922</v>
      </c>
      <c r="AB23" s="12">
        <v>3</v>
      </c>
      <c r="AC23" s="12">
        <f t="shared" si="2"/>
        <v>5.578630549285177</v>
      </c>
    </row>
    <row r="24" spans="1:29" ht="13.5" customHeight="1">
      <c r="A24" s="15" t="s">
        <v>21</v>
      </c>
      <c r="B24" s="12">
        <v>0.11</v>
      </c>
      <c r="C24" s="12">
        <v>0.11</v>
      </c>
      <c r="D24" s="12">
        <v>0.11</v>
      </c>
      <c r="E24" s="12">
        <v>0.11</v>
      </c>
      <c r="F24" s="12">
        <v>0.11</v>
      </c>
      <c r="G24" s="12">
        <v>0.11</v>
      </c>
      <c r="H24" s="12">
        <v>0.11</v>
      </c>
      <c r="I24" s="12">
        <v>0.11</v>
      </c>
      <c r="J24" s="12">
        <v>0.11</v>
      </c>
      <c r="K24" s="12">
        <v>0.11</v>
      </c>
      <c r="L24" s="12">
        <v>0.11</v>
      </c>
      <c r="M24" s="12">
        <v>0.11</v>
      </c>
      <c r="N24" s="12">
        <v>0.11</v>
      </c>
      <c r="O24" s="12">
        <v>0.11</v>
      </c>
      <c r="P24" s="12">
        <v>0.11</v>
      </c>
      <c r="Q24" s="12">
        <v>0.11</v>
      </c>
      <c r="R24" s="12">
        <v>0.11</v>
      </c>
      <c r="S24" s="12">
        <v>0.11</v>
      </c>
      <c r="T24" s="12">
        <v>0.11</v>
      </c>
      <c r="U24" s="11"/>
      <c r="V24" s="12">
        <f>AVERAGE(B24:T24)</f>
        <v>0.11000000000000004</v>
      </c>
      <c r="W24" s="12">
        <v>0.002</v>
      </c>
      <c r="X24" s="12">
        <f>V24*8/7.974</f>
        <v>0.1103586656634061</v>
      </c>
      <c r="Y24" s="12">
        <f>AVERAGE(B24:T24)</f>
        <v>0.11000000000000004</v>
      </c>
      <c r="Z24" s="12">
        <f>STDEV(B24:T24)</f>
        <v>0</v>
      </c>
      <c r="AA24" s="42">
        <f>Y24*8/7.974</f>
        <v>0.1103586656634061</v>
      </c>
      <c r="AB24" s="12">
        <v>3</v>
      </c>
      <c r="AC24" s="12">
        <f t="shared" si="2"/>
        <v>0.3310759969902183</v>
      </c>
    </row>
    <row r="25" spans="1:29" ht="13.5" customHeight="1">
      <c r="A25" s="15" t="s">
        <v>19</v>
      </c>
      <c r="B25" s="12">
        <v>0.03</v>
      </c>
      <c r="C25" s="12">
        <v>0.03</v>
      </c>
      <c r="D25" s="12">
        <v>0.03</v>
      </c>
      <c r="E25" s="12">
        <v>0.03</v>
      </c>
      <c r="F25" s="12">
        <v>0.03</v>
      </c>
      <c r="G25" s="12">
        <v>0.03</v>
      </c>
      <c r="H25" s="12">
        <v>0.03</v>
      </c>
      <c r="I25" s="12">
        <v>0.03</v>
      </c>
      <c r="J25" s="12">
        <v>0.03</v>
      </c>
      <c r="K25" s="12">
        <v>0.03</v>
      </c>
      <c r="L25" s="12">
        <v>0.03</v>
      </c>
      <c r="M25" s="12">
        <v>0.03</v>
      </c>
      <c r="N25" s="12">
        <v>0.03</v>
      </c>
      <c r="O25" s="12">
        <v>0.03</v>
      </c>
      <c r="P25" s="12">
        <v>0.03</v>
      </c>
      <c r="Q25" s="12">
        <v>0.03</v>
      </c>
      <c r="R25" s="12">
        <v>0.03</v>
      </c>
      <c r="S25" s="12">
        <v>0.03</v>
      </c>
      <c r="T25" s="12">
        <v>0.03</v>
      </c>
      <c r="U25" s="11"/>
      <c r="V25" s="12">
        <f>AVERAGE(B25:T25)</f>
        <v>0.030000000000000016</v>
      </c>
      <c r="W25" s="12">
        <v>0</v>
      </c>
      <c r="X25" s="12">
        <f>V25*8/7.974</f>
        <v>0.030097817908201673</v>
      </c>
      <c r="Y25" s="12">
        <f>AVERAGE(B25:T25)</f>
        <v>0.030000000000000016</v>
      </c>
      <c r="Z25" s="12">
        <f>STDEV(B25:T25)</f>
        <v>0</v>
      </c>
      <c r="AA25" s="42">
        <f>Y25*8/7.974</f>
        <v>0.030097817908201673</v>
      </c>
      <c r="AB25" s="12">
        <v>4</v>
      </c>
      <c r="AC25" s="12">
        <f t="shared" si="2"/>
        <v>0.12039127163280669</v>
      </c>
    </row>
    <row r="26" spans="1:29" ht="13.5" customHeight="1">
      <c r="A26" s="15" t="s">
        <v>24</v>
      </c>
      <c r="B26" s="12">
        <v>2.169</v>
      </c>
      <c r="C26" s="12">
        <v>2.159</v>
      </c>
      <c r="D26" s="12">
        <v>2.17</v>
      </c>
      <c r="E26" s="12">
        <v>2.162</v>
      </c>
      <c r="F26" s="12">
        <v>2.175</v>
      </c>
      <c r="G26" s="12">
        <v>2.171</v>
      </c>
      <c r="H26" s="12">
        <v>2.174</v>
      </c>
      <c r="I26" s="12">
        <v>2.175</v>
      </c>
      <c r="J26" s="12">
        <v>2.174</v>
      </c>
      <c r="K26" s="12">
        <v>2.154</v>
      </c>
      <c r="L26" s="12">
        <v>2.159</v>
      </c>
      <c r="M26" s="12">
        <v>2.121</v>
      </c>
      <c r="N26" s="12">
        <v>2.145</v>
      </c>
      <c r="O26" s="12">
        <v>2.133</v>
      </c>
      <c r="P26" s="12">
        <v>2.156</v>
      </c>
      <c r="Q26" s="12">
        <v>2.156</v>
      </c>
      <c r="R26" s="12">
        <v>2.167</v>
      </c>
      <c r="S26" s="12">
        <v>2.147</v>
      </c>
      <c r="T26" s="12">
        <v>2.182</v>
      </c>
      <c r="U26" s="11"/>
      <c r="V26" s="12">
        <f>AVERAGE(B26:T26)</f>
        <v>2.160473684210526</v>
      </c>
      <c r="W26" s="12">
        <v>0.015</v>
      </c>
      <c r="X26" s="12">
        <f>V26*8/7.974</f>
        <v>2.167518118094333</v>
      </c>
      <c r="Y26" s="12">
        <f>AVERAGE(B26:T26)</f>
        <v>2.160473684210526</v>
      </c>
      <c r="Z26" s="12">
        <f>STDEV(B26:T26)</f>
        <v>0.015618252929216175</v>
      </c>
      <c r="AA26" s="42">
        <v>2.17</v>
      </c>
      <c r="AB26" s="12">
        <v>2</v>
      </c>
      <c r="AC26" s="12">
        <f t="shared" si="2"/>
        <v>4.34</v>
      </c>
    </row>
    <row r="27" spans="1:29" ht="13.5" customHeight="1">
      <c r="A27" s="14" t="s">
        <v>22</v>
      </c>
      <c r="B27" s="12">
        <v>0.47628</v>
      </c>
      <c r="C27" s="12">
        <v>0.47431999999999996</v>
      </c>
      <c r="D27" s="12">
        <v>0.47137999999999997</v>
      </c>
      <c r="E27" s="12">
        <v>0.47334</v>
      </c>
      <c r="F27" s="12">
        <v>0.48313999999999996</v>
      </c>
      <c r="G27" s="12">
        <v>0.46059999999999995</v>
      </c>
      <c r="H27" s="12">
        <v>0.48216</v>
      </c>
      <c r="I27" s="12">
        <v>0.46353999999999995</v>
      </c>
      <c r="J27" s="12">
        <v>0.45766</v>
      </c>
      <c r="K27" s="12">
        <v>0.47725999999999996</v>
      </c>
      <c r="L27" s="12">
        <v>0.47725999999999996</v>
      </c>
      <c r="M27" s="12">
        <v>0.48118</v>
      </c>
      <c r="N27" s="12">
        <v>0.47628</v>
      </c>
      <c r="O27" s="12">
        <v>0.47922</v>
      </c>
      <c r="P27" s="12">
        <v>0.47334</v>
      </c>
      <c r="Q27" s="12">
        <v>0.47137999999999997</v>
      </c>
      <c r="R27" s="12">
        <v>0.47334</v>
      </c>
      <c r="S27" s="12">
        <v>0.48313999999999996</v>
      </c>
      <c r="T27" s="12">
        <v>0.45962</v>
      </c>
      <c r="U27" s="11"/>
      <c r="V27" s="12">
        <f>AVERAGE(B27:T27)</f>
        <v>0.47339157894736844</v>
      </c>
      <c r="W27" s="12"/>
      <c r="X27" s="12"/>
      <c r="Y27" s="12">
        <f>AVERAGE(B27:T27)</f>
        <v>0.47339157894736844</v>
      </c>
      <c r="Z27" s="12">
        <f>STDEV(B27:T27)</f>
        <v>0.007870387017979097</v>
      </c>
      <c r="AA27" s="42">
        <v>0.47</v>
      </c>
      <c r="AB27" s="12">
        <v>2</v>
      </c>
      <c r="AC27" s="12">
        <f t="shared" si="2"/>
        <v>0.94</v>
      </c>
    </row>
    <row r="28" spans="1:29" ht="13.5" customHeight="1">
      <c r="A28" s="15" t="s">
        <v>25</v>
      </c>
      <c r="B28" s="12">
        <v>0.336</v>
      </c>
      <c r="C28" s="12">
        <v>0.34</v>
      </c>
      <c r="D28" s="12">
        <v>0.342</v>
      </c>
      <c r="E28" s="12">
        <v>0.346</v>
      </c>
      <c r="F28" s="12">
        <v>0.343</v>
      </c>
      <c r="G28" s="12">
        <v>0.337</v>
      </c>
      <c r="H28" s="12">
        <v>0.339</v>
      </c>
      <c r="I28" s="12">
        <v>0.338</v>
      </c>
      <c r="J28" s="12">
        <v>0.345</v>
      </c>
      <c r="K28" s="12">
        <v>0.342</v>
      </c>
      <c r="L28" s="12">
        <v>0.335</v>
      </c>
      <c r="M28" s="12">
        <v>0.345</v>
      </c>
      <c r="N28" s="12">
        <v>0.344</v>
      </c>
      <c r="O28" s="12">
        <v>0.343</v>
      </c>
      <c r="P28" s="12">
        <v>0.343</v>
      </c>
      <c r="Q28" s="12">
        <v>0.34</v>
      </c>
      <c r="R28" s="12">
        <v>0.337</v>
      </c>
      <c r="S28" s="12">
        <v>0.337</v>
      </c>
      <c r="T28" s="12">
        <v>0.341</v>
      </c>
      <c r="U28" s="11"/>
      <c r="V28" s="12">
        <f>AVERAGE(B28:T28)</f>
        <v>0.34068421052631576</v>
      </c>
      <c r="W28" s="12">
        <v>0.003</v>
      </c>
      <c r="X28" s="12">
        <f>V28*8/7.974</f>
        <v>0.341795044420683</v>
      </c>
      <c r="Y28" s="12">
        <f>AVERAGE(B28:T28)</f>
        <v>0.34068421052631576</v>
      </c>
      <c r="Z28" s="12">
        <f>STDEV(B28:T28)</f>
        <v>0.0033508312663344648</v>
      </c>
      <c r="AA28" s="42">
        <v>0.34</v>
      </c>
      <c r="AB28" s="12">
        <v>2</v>
      </c>
      <c r="AC28" s="12">
        <f t="shared" si="2"/>
        <v>0.68</v>
      </c>
    </row>
    <row r="29" spans="1:29" ht="13.5" customHeight="1">
      <c r="A29" s="15" t="s">
        <v>23</v>
      </c>
      <c r="B29" s="12">
        <v>0.019</v>
      </c>
      <c r="C29" s="12">
        <v>0.015</v>
      </c>
      <c r="D29" s="12">
        <v>0.016</v>
      </c>
      <c r="E29" s="12">
        <v>0.015</v>
      </c>
      <c r="F29" s="12">
        <v>0.017</v>
      </c>
      <c r="G29" s="12">
        <v>0.015</v>
      </c>
      <c r="H29" s="12">
        <v>0.013</v>
      </c>
      <c r="I29" s="12">
        <v>0.011</v>
      </c>
      <c r="J29" s="12">
        <v>0.014</v>
      </c>
      <c r="K29" s="12">
        <v>0.012</v>
      </c>
      <c r="L29" s="12">
        <v>0.017</v>
      </c>
      <c r="M29" s="12">
        <v>0.015</v>
      </c>
      <c r="N29" s="12">
        <v>0.015</v>
      </c>
      <c r="O29" s="12">
        <v>0.012</v>
      </c>
      <c r="P29" s="12">
        <v>0.017</v>
      </c>
      <c r="Q29" s="12">
        <v>0.014</v>
      </c>
      <c r="R29" s="12">
        <v>0.017</v>
      </c>
      <c r="S29" s="12">
        <v>0.018</v>
      </c>
      <c r="T29" s="12">
        <v>0.015</v>
      </c>
      <c r="U29" s="11"/>
      <c r="V29" s="12">
        <f>AVERAGE(B29:T29)</f>
        <v>0.015105263157894745</v>
      </c>
      <c r="W29" s="12">
        <v>0.002</v>
      </c>
      <c r="X29" s="12">
        <f>V29*8/7.974</f>
        <v>0.015154515332726104</v>
      </c>
      <c r="Y29" s="12">
        <f>AVERAGE(B29:T29)</f>
        <v>0.015105263157894745</v>
      </c>
      <c r="Z29" s="12">
        <f>STDEV(B29:T29)</f>
        <v>0.002131633094395611</v>
      </c>
      <c r="AA29" s="42">
        <v>0.02</v>
      </c>
      <c r="AB29" s="12">
        <v>2</v>
      </c>
      <c r="AC29" s="12">
        <f t="shared" si="2"/>
        <v>0.04</v>
      </c>
    </row>
    <row r="30" spans="1:29" ht="5.25" customHeight="1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1"/>
      <c r="V30" s="12"/>
      <c r="W30" s="12"/>
      <c r="X30" s="12"/>
      <c r="Y30" s="12"/>
      <c r="Z30" s="12"/>
      <c r="AA30" s="12"/>
      <c r="AB30" s="47"/>
      <c r="AC30" s="12"/>
    </row>
    <row r="31" spans="1:29" ht="12">
      <c r="A31" s="16" t="s">
        <v>26</v>
      </c>
      <c r="B31" s="17">
        <f>SUM(B21:B29)</f>
        <v>7.964280000000001</v>
      </c>
      <c r="C31" s="17">
        <f aca="true" t="shared" si="3" ref="C31:T31">SUM(C21:C29)</f>
        <v>7.962319999999999</v>
      </c>
      <c r="D31" s="17">
        <f t="shared" si="3"/>
        <v>7.96738</v>
      </c>
      <c r="E31" s="17">
        <f t="shared" si="3"/>
        <v>7.966340000000001</v>
      </c>
      <c r="F31" s="17">
        <f t="shared" si="3"/>
        <v>7.9801400000000005</v>
      </c>
      <c r="G31" s="17">
        <f t="shared" si="3"/>
        <v>7.964600000000001</v>
      </c>
      <c r="H31" s="17">
        <f t="shared" si="3"/>
        <v>7.971160000000001</v>
      </c>
      <c r="I31" s="17">
        <f t="shared" si="3"/>
        <v>7.96454</v>
      </c>
      <c r="J31" s="17">
        <f t="shared" si="3"/>
        <v>7.9676599999999995</v>
      </c>
      <c r="K31" s="17">
        <f t="shared" si="3"/>
        <v>7.96226</v>
      </c>
      <c r="L31" s="17">
        <f t="shared" si="3"/>
        <v>7.958260000000001</v>
      </c>
      <c r="M31" s="17">
        <f t="shared" si="3"/>
        <v>7.94918</v>
      </c>
      <c r="N31" s="17">
        <f t="shared" si="3"/>
        <v>7.95428</v>
      </c>
      <c r="O31" s="17">
        <f t="shared" si="3"/>
        <v>7.95822</v>
      </c>
      <c r="P31" s="17">
        <f t="shared" si="3"/>
        <v>7.962340000000002</v>
      </c>
      <c r="Q31" s="17">
        <f t="shared" si="3"/>
        <v>7.9573800000000015</v>
      </c>
      <c r="R31" s="17">
        <f t="shared" si="3"/>
        <v>7.969340000000001</v>
      </c>
      <c r="S31" s="17">
        <f t="shared" si="3"/>
        <v>7.96514</v>
      </c>
      <c r="T31" s="17">
        <f t="shared" si="3"/>
        <v>7.973620000000001</v>
      </c>
      <c r="U31" s="12"/>
      <c r="V31" s="17">
        <f>AVERAGE(B31:T31)</f>
        <v>7.964128421052631</v>
      </c>
      <c r="W31" s="17">
        <f>SUM(W21:W29)</f>
        <v>0.042</v>
      </c>
      <c r="X31" s="17">
        <f>SUM(X21:X29)</f>
        <v>7.515161115731389</v>
      </c>
      <c r="Y31" s="17">
        <f>AVERAGE(B31:T31)</f>
        <v>7.964128421052631</v>
      </c>
      <c r="Z31" s="17">
        <f>STDEV(B31:T31)</f>
        <v>0.007062159934704857</v>
      </c>
      <c r="AA31" s="17">
        <v>8</v>
      </c>
      <c r="AB31" s="28"/>
      <c r="AC31" s="48">
        <f>SUM(AC21:AC29)</f>
        <v>24.000097817908205</v>
      </c>
    </row>
    <row r="32" spans="26:27" ht="12.75">
      <c r="Z32" s="1"/>
      <c r="AA32" s="1"/>
    </row>
    <row r="33" spans="1:29" ht="13.5" customHeight="1">
      <c r="A33" s="1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1"/>
      <c r="V33" s="12"/>
      <c r="W33" s="12"/>
      <c r="X33" s="12"/>
      <c r="Y33" s="12"/>
      <c r="Z33" s="12"/>
      <c r="AA33" s="42"/>
      <c r="AB33" s="22"/>
      <c r="AC33" s="22"/>
    </row>
    <row r="34" spans="1:10" s="25" customFormat="1" ht="20.25">
      <c r="A34" s="23" t="s">
        <v>65</v>
      </c>
      <c r="B34" s="24"/>
      <c r="D34" s="39" t="s">
        <v>59</v>
      </c>
      <c r="E34" s="24"/>
      <c r="F34" s="24"/>
      <c r="G34" s="24"/>
      <c r="H34" s="24"/>
      <c r="I34" s="24"/>
      <c r="J34" s="24"/>
    </row>
    <row r="35" spans="1:18" s="25" customFormat="1" ht="23.25">
      <c r="A35" s="25" t="s">
        <v>66</v>
      </c>
      <c r="D35" s="40" t="s">
        <v>61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R35" s="25" t="s">
        <v>64</v>
      </c>
    </row>
    <row r="36" spans="1:17" s="1" customFormat="1" ht="9.75" customHeight="1">
      <c r="A36" s="33"/>
      <c r="B36" s="33"/>
      <c r="C36" s="33"/>
      <c r="D36" s="33"/>
      <c r="E36" s="33"/>
      <c r="F36" s="33"/>
      <c r="G36" s="33"/>
      <c r="H36" s="33"/>
      <c r="I36" s="27"/>
      <c r="J36" s="27"/>
      <c r="K36" s="27"/>
      <c r="L36" s="27"/>
      <c r="M36" s="27"/>
      <c r="N36" s="27"/>
      <c r="O36" s="27"/>
      <c r="P36" s="27"/>
      <c r="Q36" s="27"/>
    </row>
    <row r="37" spans="1:10" s="1" customFormat="1" ht="13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8" s="1" customFormat="1" ht="12.75">
      <c r="A38" s="28"/>
      <c r="B38" s="34" t="s">
        <v>27</v>
      </c>
      <c r="C38" s="34"/>
      <c r="D38" s="34"/>
      <c r="E38" s="34"/>
      <c r="F38" s="34"/>
      <c r="G38" s="28"/>
      <c r="H38" s="18"/>
    </row>
    <row r="39" spans="1:10" s="1" customFormat="1" ht="12.75">
      <c r="A39" s="9" t="s">
        <v>29</v>
      </c>
      <c r="B39" s="9" t="s">
        <v>30</v>
      </c>
      <c r="C39" s="9" t="s">
        <v>31</v>
      </c>
      <c r="D39" s="9" t="s">
        <v>32</v>
      </c>
      <c r="E39" s="9" t="s">
        <v>33</v>
      </c>
      <c r="F39" s="9" t="s">
        <v>34</v>
      </c>
      <c r="G39" s="9" t="s">
        <v>35</v>
      </c>
      <c r="H39" s="29"/>
      <c r="I39" s="35" t="s">
        <v>36</v>
      </c>
      <c r="J39" s="35"/>
    </row>
    <row r="40" spans="1:10" s="1" customFormat="1" ht="12.75">
      <c r="A40" s="9" t="s">
        <v>38</v>
      </c>
      <c r="B40" s="9" t="s">
        <v>39</v>
      </c>
      <c r="C40" s="9" t="s">
        <v>40</v>
      </c>
      <c r="D40" s="9">
        <v>20</v>
      </c>
      <c r="E40" s="9">
        <v>10</v>
      </c>
      <c r="F40" s="9">
        <v>0</v>
      </c>
      <c r="G40" s="9">
        <v>-600</v>
      </c>
      <c r="H40" s="15"/>
      <c r="I40" s="36" t="s">
        <v>41</v>
      </c>
      <c r="J40" s="36"/>
    </row>
    <row r="41" spans="1:10" s="1" customFormat="1" ht="12.75">
      <c r="A41" s="15" t="s">
        <v>38</v>
      </c>
      <c r="B41" s="15" t="s">
        <v>18</v>
      </c>
      <c r="C41" s="15" t="s">
        <v>40</v>
      </c>
      <c r="D41" s="15">
        <v>20</v>
      </c>
      <c r="E41" s="15">
        <v>10</v>
      </c>
      <c r="F41" s="15">
        <v>300</v>
      </c>
      <c r="G41" s="15">
        <v>-100</v>
      </c>
      <c r="H41" s="15"/>
      <c r="I41" s="30" t="s">
        <v>43</v>
      </c>
      <c r="J41" s="30"/>
    </row>
    <row r="42" spans="1:10" ht="12">
      <c r="A42" s="15" t="s">
        <v>38</v>
      </c>
      <c r="B42" s="15" t="s">
        <v>24</v>
      </c>
      <c r="C42" s="15" t="s">
        <v>40</v>
      </c>
      <c r="D42" s="15">
        <v>20</v>
      </c>
      <c r="E42" s="15">
        <v>10</v>
      </c>
      <c r="F42" s="15">
        <v>350</v>
      </c>
      <c r="G42" s="15">
        <v>-600</v>
      </c>
      <c r="H42" s="15"/>
      <c r="I42" s="30" t="s">
        <v>43</v>
      </c>
      <c r="J42" s="30"/>
    </row>
    <row r="43" spans="1:10" ht="12">
      <c r="A43" s="15" t="s">
        <v>38</v>
      </c>
      <c r="B43" s="15" t="s">
        <v>20</v>
      </c>
      <c r="C43" s="15" t="s">
        <v>40</v>
      </c>
      <c r="D43" s="15">
        <v>20</v>
      </c>
      <c r="E43" s="15">
        <v>10</v>
      </c>
      <c r="F43" s="15">
        <v>600</v>
      </c>
      <c r="G43" s="15">
        <v>-800</v>
      </c>
      <c r="H43" s="15"/>
      <c r="I43" s="30" t="s">
        <v>46</v>
      </c>
      <c r="J43" s="30"/>
    </row>
    <row r="44" spans="1:10" ht="12">
      <c r="A44" s="15" t="s">
        <v>47</v>
      </c>
      <c r="B44" s="15" t="s">
        <v>21</v>
      </c>
      <c r="C44" s="15" t="s">
        <v>40</v>
      </c>
      <c r="D44" s="15">
        <v>20</v>
      </c>
      <c r="E44" s="15">
        <v>10</v>
      </c>
      <c r="F44" s="15">
        <v>500</v>
      </c>
      <c r="G44" s="15">
        <v>-500</v>
      </c>
      <c r="H44" s="15"/>
      <c r="I44" s="30" t="s">
        <v>48</v>
      </c>
      <c r="J44" s="30"/>
    </row>
    <row r="45" spans="1:10" ht="12">
      <c r="A45" s="15" t="s">
        <v>47</v>
      </c>
      <c r="B45" s="15" t="s">
        <v>19</v>
      </c>
      <c r="C45" s="15" t="s">
        <v>40</v>
      </c>
      <c r="D45" s="15">
        <v>20</v>
      </c>
      <c r="E45" s="15">
        <v>10</v>
      </c>
      <c r="F45" s="15">
        <v>500</v>
      </c>
      <c r="G45" s="15">
        <v>-500</v>
      </c>
      <c r="H45" s="15"/>
      <c r="I45" s="30" t="s">
        <v>49</v>
      </c>
      <c r="J45" s="30"/>
    </row>
    <row r="46" spans="1:10" ht="12">
      <c r="A46" s="15" t="s">
        <v>47</v>
      </c>
      <c r="B46" s="15" t="s">
        <v>50</v>
      </c>
      <c r="C46" s="15" t="s">
        <v>40</v>
      </c>
      <c r="D46" s="15">
        <v>20</v>
      </c>
      <c r="E46" s="15">
        <v>10</v>
      </c>
      <c r="F46" s="15">
        <v>600</v>
      </c>
      <c r="G46" s="15">
        <v>-600</v>
      </c>
      <c r="H46" s="15"/>
      <c r="I46" s="32" t="s">
        <v>51</v>
      </c>
      <c r="J46" s="32"/>
    </row>
    <row r="47" spans="1:10" ht="12">
      <c r="A47" s="15" t="s">
        <v>47</v>
      </c>
      <c r="B47" s="15" t="s">
        <v>25</v>
      </c>
      <c r="C47" s="15" t="s">
        <v>40</v>
      </c>
      <c r="D47" s="15">
        <v>20</v>
      </c>
      <c r="E47" s="15">
        <v>10</v>
      </c>
      <c r="F47" s="15">
        <v>600</v>
      </c>
      <c r="G47" s="15">
        <v>-600</v>
      </c>
      <c r="H47" s="15"/>
      <c r="I47" s="30" t="s">
        <v>52</v>
      </c>
      <c r="J47" s="30"/>
    </row>
    <row r="48" spans="1:10" ht="12">
      <c r="A48" s="15" t="s">
        <v>53</v>
      </c>
      <c r="B48" s="15" t="s">
        <v>23</v>
      </c>
      <c r="C48" s="15" t="s">
        <v>40</v>
      </c>
      <c r="D48" s="15">
        <v>20</v>
      </c>
      <c r="E48" s="15">
        <v>10</v>
      </c>
      <c r="F48" s="15">
        <v>500</v>
      </c>
      <c r="G48" s="15">
        <v>-500</v>
      </c>
      <c r="H48" s="15"/>
      <c r="I48" s="30" t="s">
        <v>54</v>
      </c>
      <c r="J48" s="30"/>
    </row>
    <row r="49" spans="1:10" ht="12">
      <c r="A49" s="15" t="s">
        <v>53</v>
      </c>
      <c r="B49" s="15" t="s">
        <v>55</v>
      </c>
      <c r="C49" s="15" t="s">
        <v>40</v>
      </c>
      <c r="D49" s="15">
        <v>20</v>
      </c>
      <c r="E49" s="15">
        <v>10</v>
      </c>
      <c r="F49" s="15">
        <v>500</v>
      </c>
      <c r="G49" s="15">
        <v>-500</v>
      </c>
      <c r="H49" s="15"/>
      <c r="I49" s="30" t="s">
        <v>56</v>
      </c>
      <c r="J49" s="30"/>
    </row>
    <row r="50" spans="1:10" ht="12">
      <c r="A50" s="28" t="s">
        <v>53</v>
      </c>
      <c r="B50" s="28" t="s">
        <v>57</v>
      </c>
      <c r="C50" s="16" t="s">
        <v>40</v>
      </c>
      <c r="D50" s="16">
        <v>20</v>
      </c>
      <c r="E50" s="16">
        <v>10</v>
      </c>
      <c r="F50" s="16">
        <v>500</v>
      </c>
      <c r="G50" s="16">
        <v>-500</v>
      </c>
      <c r="H50" s="18"/>
      <c r="I50" s="31" t="s">
        <v>58</v>
      </c>
      <c r="J50" s="31"/>
    </row>
    <row r="51" spans="1:10" ht="12">
      <c r="A51" s="18"/>
      <c r="B51" s="18"/>
      <c r="C51" s="15"/>
      <c r="D51" s="15"/>
      <c r="E51" s="15"/>
      <c r="F51" s="15"/>
      <c r="G51" s="15"/>
      <c r="H51" s="18"/>
      <c r="I51" s="15"/>
      <c r="J51" s="15"/>
    </row>
    <row r="52" spans="1:10" s="1" customFormat="1" ht="12.75">
      <c r="A52" s="13" t="s">
        <v>28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" customFormat="1" ht="12.75">
      <c r="A53" s="13" t="s">
        <v>37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 s="1" customFormat="1" ht="12.75">
      <c r="A54" s="13" t="s">
        <v>42</v>
      </c>
      <c r="B54" s="13"/>
      <c r="C54" s="13"/>
      <c r="D54" s="13"/>
      <c r="E54" s="13"/>
      <c r="F54" s="13"/>
      <c r="G54" s="13"/>
      <c r="H54" s="13"/>
      <c r="I54" s="13"/>
      <c r="J54" s="13"/>
    </row>
    <row r="55" spans="1:10" s="1" customFormat="1" ht="12.75">
      <c r="A55" s="13" t="s">
        <v>44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" customFormat="1" ht="12.75">
      <c r="A56" s="13" t="s">
        <v>45</v>
      </c>
      <c r="B56" s="13"/>
      <c r="C56" s="13"/>
      <c r="D56" s="13"/>
      <c r="E56" s="13"/>
      <c r="F56" s="13"/>
      <c r="G56" s="13"/>
      <c r="H56" s="13"/>
      <c r="I56" s="13"/>
      <c r="J56" s="13"/>
    </row>
    <row r="57" spans="1:10" s="1" customFormat="1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s="1" customFormat="1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</sheetData>
  <mergeCells count="16">
    <mergeCell ref="A1:AA1"/>
    <mergeCell ref="A20:K20"/>
    <mergeCell ref="A36:H36"/>
    <mergeCell ref="B38:F38"/>
    <mergeCell ref="I39:J39"/>
    <mergeCell ref="I40:J40"/>
    <mergeCell ref="I41:J41"/>
    <mergeCell ref="I42:J42"/>
    <mergeCell ref="I43:J43"/>
    <mergeCell ref="I44:J44"/>
    <mergeCell ref="I45:J45"/>
    <mergeCell ref="I49:J49"/>
    <mergeCell ref="I50:J50"/>
    <mergeCell ref="I46:J46"/>
    <mergeCell ref="I47:J47"/>
    <mergeCell ref="I48:J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2006-05-16T23:24:56Z</dcterms:created>
  <dcterms:modified xsi:type="dcterms:W3CDTF">2008-05-21T22:04:21Z</dcterms:modified>
  <cp:category/>
  <cp:version/>
  <cp:contentType/>
  <cp:contentStatus/>
</cp:coreProperties>
</file>