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70" windowWidth="16005" windowHeight="95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<sst xmlns="http://schemas.openxmlformats.org/spreadsheetml/2006/main" count="54" uniqueCount="38">
  <si>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ramelsbergite61ramelsbergite61ramelsbergite61ramelsbergite61ramelsbergite61ramelsbergite61ramelsbergite61ramelsbergite61ramelsbergite61ramelsbergite61ramelsbergite61ramelsbergite61</t>
  </si>
  <si>
    <t>#1</t>
  </si>
  <si>
    <t>#2</t>
  </si>
  <si>
    <t>#3</t>
  </si>
  <si>
    <t>#4</t>
  </si>
  <si>
    <t>#5</t>
  </si>
  <si>
    <t>#6</t>
  </si>
  <si>
    <t>#7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</si>
  <si>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</si>
  <si>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</si>
  <si>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</si>
  <si>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</si>
  <si>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</si>
  <si>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</si>
  <si>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</si>
  <si>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</si>
  <si>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</si>
  <si>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</si>
  <si>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S</t>
  </si>
  <si>
    <t>Fe</t>
  </si>
  <si>
    <t>As</t>
  </si>
  <si>
    <t>Co</t>
  </si>
  <si>
    <t>Ni</t>
  </si>
  <si>
    <t>Totals</t>
  </si>
  <si>
    <t>Sum</t>
  </si>
  <si>
    <r>
      <t>NiAs</t>
    </r>
    <r>
      <rPr>
        <vertAlign val="subscript"/>
        <sz val="14"/>
        <rFont val="Times New Roman"/>
        <family val="1"/>
      </rPr>
      <t>2</t>
    </r>
  </si>
  <si>
    <t>traces</t>
  </si>
  <si>
    <t>WDS scan</t>
  </si>
  <si>
    <t>As Ni &lt;S &lt;Co &lt;Fe</t>
  </si>
  <si>
    <r>
      <t>(Ni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2.00</t>
    </r>
  </si>
  <si>
    <t>Atom weights</t>
  </si>
  <si>
    <t>Atom proportions</t>
  </si>
  <si>
    <t>Atoms normalized to 3 apfu</t>
  </si>
  <si>
    <t>average</t>
  </si>
  <si>
    <t>stdev</t>
  </si>
  <si>
    <t>trace amounts of S</t>
  </si>
  <si>
    <t>ideal</t>
  </si>
  <si>
    <t>measured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</si>
</sst>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4">
      <selection activeCell="C36" sqref="C3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Q2" s="7" t="s">
        <v>27</v>
      </c>
      <c r="R2" s="7"/>
      <c r="S2" s="8" t="s">
        <v>28</v>
      </c>
      <c r="T2" s="7"/>
      <c r="U2" s="6"/>
    </row>
    <row r="3" spans="1:15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N3" s="1" t="s">
        <v>33</v>
      </c>
      <c r="O3" s="1" t="s">
        <v>34</v>
      </c>
    </row>
    <row r="4" spans="1:19" ht="12.75">
      <c r="A4" s="1" t="s">
        <v>20</v>
      </c>
      <c r="B4" s="2">
        <v>71.55</v>
      </c>
      <c r="C4" s="2">
        <v>72.02</v>
      </c>
      <c r="D4" s="2">
        <v>71.66</v>
      </c>
      <c r="E4" s="2">
        <v>71.81</v>
      </c>
      <c r="F4" s="2">
        <v>72.04</v>
      </c>
      <c r="G4" s="2">
        <v>71.92</v>
      </c>
      <c r="H4" s="2">
        <v>71.77</v>
      </c>
      <c r="I4" s="2">
        <v>71.99</v>
      </c>
      <c r="J4" s="2">
        <v>71.96</v>
      </c>
      <c r="K4" s="2">
        <v>71.94</v>
      </c>
      <c r="L4" s="2">
        <v>72</v>
      </c>
      <c r="M4" s="2"/>
      <c r="N4" s="2">
        <f>AVERAGE(B4:L4)</f>
        <v>71.87818181818183</v>
      </c>
      <c r="O4" s="2">
        <f>STDEV(B4:L4)</f>
        <v>0.16048789248864284</v>
      </c>
      <c r="P4" s="2"/>
      <c r="Q4" s="2"/>
      <c r="R4" s="2"/>
      <c r="S4" s="2"/>
    </row>
    <row r="5" spans="1:19" ht="12.75">
      <c r="A5" s="1" t="s">
        <v>22</v>
      </c>
      <c r="B5" s="2">
        <v>26.65</v>
      </c>
      <c r="C5" s="2">
        <v>27.31</v>
      </c>
      <c r="D5" s="2">
        <v>26.42</v>
      </c>
      <c r="E5" s="2">
        <v>27.09</v>
      </c>
      <c r="F5" s="2">
        <v>27.29</v>
      </c>
      <c r="G5" s="2">
        <v>27.52</v>
      </c>
      <c r="H5" s="2">
        <v>27.19</v>
      </c>
      <c r="I5" s="2">
        <v>27.24</v>
      </c>
      <c r="J5" s="2">
        <v>27.21</v>
      </c>
      <c r="K5" s="2">
        <v>26.72</v>
      </c>
      <c r="L5" s="2">
        <v>27.33</v>
      </c>
      <c r="M5" s="2"/>
      <c r="N5" s="2">
        <f>AVERAGE(B5:L5)</f>
        <v>27.088181818181816</v>
      </c>
      <c r="O5" s="2">
        <f>STDEV(B5:L5)</f>
        <v>0.340171079953044</v>
      </c>
      <c r="P5" s="2"/>
      <c r="Q5" s="2"/>
      <c r="R5" s="2"/>
      <c r="S5" s="2"/>
    </row>
    <row r="6" spans="1:19" ht="12.75">
      <c r="A6" s="1" t="s">
        <v>21</v>
      </c>
      <c r="B6" s="2">
        <v>0.77</v>
      </c>
      <c r="C6" s="2">
        <v>0.66</v>
      </c>
      <c r="D6" s="2">
        <v>1.22</v>
      </c>
      <c r="E6" s="2">
        <v>0.98</v>
      </c>
      <c r="F6" s="2">
        <v>0.63</v>
      </c>
      <c r="G6" s="2">
        <v>0.71</v>
      </c>
      <c r="H6" s="2">
        <v>0.63</v>
      </c>
      <c r="I6" s="2">
        <v>0.69</v>
      </c>
      <c r="J6" s="2">
        <v>0.72</v>
      </c>
      <c r="K6" s="2">
        <v>0.92</v>
      </c>
      <c r="L6" s="2">
        <v>0.68</v>
      </c>
      <c r="M6" s="2"/>
      <c r="N6" s="2">
        <f>AVERAGE(B6:L6)</f>
        <v>0.7827272727272728</v>
      </c>
      <c r="O6" s="2">
        <f>STDEV(B6:L6)</f>
        <v>0.18417876691361004</v>
      </c>
      <c r="P6" s="2"/>
      <c r="Q6" s="2"/>
      <c r="R6" s="2"/>
      <c r="S6" s="2"/>
    </row>
    <row r="7" spans="1:19" ht="12.75">
      <c r="A7" s="1" t="s">
        <v>19</v>
      </c>
      <c r="B7" s="2">
        <v>0.23</v>
      </c>
      <c r="C7" s="2">
        <v>0.14</v>
      </c>
      <c r="D7" s="2">
        <v>0.29</v>
      </c>
      <c r="E7" s="2">
        <v>0.31</v>
      </c>
      <c r="F7" s="2">
        <v>0.22</v>
      </c>
      <c r="G7" s="2">
        <v>0.22</v>
      </c>
      <c r="H7" s="2">
        <v>0.46</v>
      </c>
      <c r="I7" s="2">
        <v>0.51</v>
      </c>
      <c r="J7" s="2">
        <v>0.23</v>
      </c>
      <c r="K7" s="2">
        <v>0.15</v>
      </c>
      <c r="L7" s="2">
        <v>0.2</v>
      </c>
      <c r="M7" s="2"/>
      <c r="N7" s="2">
        <f>AVERAGE(B7:L7)</f>
        <v>0.2690909090909091</v>
      </c>
      <c r="O7" s="2">
        <f>STDEV(B7:L7)</f>
        <v>0.11836000553012375</v>
      </c>
      <c r="P7" s="2"/>
      <c r="Q7" s="2"/>
      <c r="R7" s="2"/>
      <c r="S7" s="2"/>
    </row>
    <row r="8" spans="1:19" ht="12.75">
      <c r="A8" s="1" t="s">
        <v>18</v>
      </c>
      <c r="B8" s="2">
        <v>0.14</v>
      </c>
      <c r="C8" s="2">
        <v>0.05</v>
      </c>
      <c r="D8" s="2">
        <v>0.2</v>
      </c>
      <c r="E8" s="2">
        <v>0.1</v>
      </c>
      <c r="F8" s="2">
        <v>0.05</v>
      </c>
      <c r="G8" s="2">
        <v>0.13</v>
      </c>
      <c r="H8" s="2">
        <v>0.12</v>
      </c>
      <c r="I8" s="2">
        <v>0.1</v>
      </c>
      <c r="J8" s="2">
        <v>0.13</v>
      </c>
      <c r="K8" s="2">
        <v>0.13</v>
      </c>
      <c r="L8" s="2">
        <v>0.05</v>
      </c>
      <c r="M8" s="2"/>
      <c r="N8" s="2">
        <f>AVERAGE(B8:L8)</f>
        <v>0.10909090909090909</v>
      </c>
      <c r="O8" s="2">
        <f>STDEV(B8:L8)</f>
        <v>0.04614207309052023</v>
      </c>
      <c r="P8" s="2"/>
      <c r="Q8" s="2"/>
      <c r="R8" s="2"/>
      <c r="S8" s="2"/>
    </row>
    <row r="9" spans="1:19" ht="12.75">
      <c r="A9" s="1" t="s">
        <v>23</v>
      </c>
      <c r="B9" s="2">
        <v>99.33</v>
      </c>
      <c r="C9" s="2">
        <v>100.19</v>
      </c>
      <c r="D9" s="2">
        <v>99.79</v>
      </c>
      <c r="E9" s="2">
        <v>100.3</v>
      </c>
      <c r="F9" s="2">
        <v>100.24</v>
      </c>
      <c r="G9" s="2">
        <v>100.5</v>
      </c>
      <c r="H9" s="2">
        <v>100.17</v>
      </c>
      <c r="I9" s="2">
        <v>100.53</v>
      </c>
      <c r="J9" s="2">
        <v>100.25</v>
      </c>
      <c r="K9" s="2">
        <v>99.86</v>
      </c>
      <c r="L9" s="2">
        <v>100.25</v>
      </c>
      <c r="M9" s="2"/>
      <c r="N9" s="2">
        <f>AVERAGE(B9:L9)</f>
        <v>100.1281818181818</v>
      </c>
      <c r="O9" s="2">
        <f>STDEV(B9:L9)</f>
        <v>0.34646264392869885</v>
      </c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1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1" t="s">
        <v>20</v>
      </c>
      <c r="B12" s="2">
        <v>74.921</v>
      </c>
      <c r="C12" s="2">
        <v>74.921</v>
      </c>
      <c r="D12" s="2">
        <v>74.921</v>
      </c>
      <c r="E12" s="2">
        <v>74.921</v>
      </c>
      <c r="F12" s="2">
        <v>74.921</v>
      </c>
      <c r="G12" s="2">
        <v>74.921</v>
      </c>
      <c r="H12" s="2">
        <v>74.921</v>
      </c>
      <c r="I12" s="2">
        <v>74.921</v>
      </c>
      <c r="J12" s="2">
        <v>74.921</v>
      </c>
      <c r="K12" s="2">
        <v>74.921</v>
      </c>
      <c r="L12" s="2">
        <v>74.921</v>
      </c>
      <c r="M12" s="2"/>
      <c r="N12" s="2"/>
      <c r="O12" s="2"/>
      <c r="P12" s="2"/>
      <c r="Q12" s="2"/>
      <c r="R12" s="2"/>
      <c r="S12" s="2"/>
    </row>
    <row r="13" spans="1:19" ht="12.75">
      <c r="A13" s="1" t="s">
        <v>22</v>
      </c>
      <c r="B13" s="2">
        <v>58.693</v>
      </c>
      <c r="C13" s="2">
        <v>58.693</v>
      </c>
      <c r="D13" s="2">
        <v>58.693</v>
      </c>
      <c r="E13" s="2">
        <v>58.693</v>
      </c>
      <c r="F13" s="2">
        <v>58.693</v>
      </c>
      <c r="G13" s="2">
        <v>58.693</v>
      </c>
      <c r="H13" s="2">
        <v>58.693</v>
      </c>
      <c r="I13" s="2">
        <v>58.693</v>
      </c>
      <c r="J13" s="2">
        <v>58.693</v>
      </c>
      <c r="K13" s="2">
        <v>58.693</v>
      </c>
      <c r="L13" s="2">
        <v>58.693</v>
      </c>
      <c r="M13" s="2"/>
      <c r="N13" s="2"/>
      <c r="O13" s="2"/>
      <c r="P13" s="2"/>
      <c r="Q13" s="2"/>
      <c r="R13" s="2"/>
      <c r="S13" s="2"/>
    </row>
    <row r="14" spans="1:19" ht="12.75">
      <c r="A14" s="1" t="s">
        <v>21</v>
      </c>
      <c r="B14" s="2">
        <v>58.933</v>
      </c>
      <c r="C14" s="2">
        <v>58.933</v>
      </c>
      <c r="D14" s="2">
        <v>58.933</v>
      </c>
      <c r="E14" s="2">
        <v>58.933</v>
      </c>
      <c r="F14" s="2">
        <v>58.933</v>
      </c>
      <c r="G14" s="2">
        <v>58.933</v>
      </c>
      <c r="H14" s="2">
        <v>58.933</v>
      </c>
      <c r="I14" s="2">
        <v>58.933</v>
      </c>
      <c r="J14" s="2">
        <v>58.933</v>
      </c>
      <c r="K14" s="2">
        <v>58.933</v>
      </c>
      <c r="L14" s="2">
        <v>58.933</v>
      </c>
      <c r="M14" s="2"/>
      <c r="N14" s="2"/>
      <c r="O14" s="2"/>
      <c r="P14" s="2"/>
      <c r="Q14" s="2"/>
      <c r="R14" s="2"/>
      <c r="S14" s="2"/>
    </row>
    <row r="15" spans="1:19" ht="12.75">
      <c r="A15" s="1" t="s">
        <v>19</v>
      </c>
      <c r="B15" s="2">
        <v>55.845</v>
      </c>
      <c r="C15" s="2">
        <v>55.845</v>
      </c>
      <c r="D15" s="2">
        <v>55.845</v>
      </c>
      <c r="E15" s="2">
        <v>55.845</v>
      </c>
      <c r="F15" s="2">
        <v>55.845</v>
      </c>
      <c r="G15" s="2">
        <v>55.845</v>
      </c>
      <c r="H15" s="2">
        <v>55.845</v>
      </c>
      <c r="I15" s="2">
        <v>55.845</v>
      </c>
      <c r="J15" s="2">
        <v>55.845</v>
      </c>
      <c r="K15" s="2">
        <v>55.845</v>
      </c>
      <c r="L15" s="2">
        <v>55.845</v>
      </c>
      <c r="M15" s="2"/>
      <c r="N15" s="2"/>
      <c r="O15" s="2"/>
      <c r="P15" s="2"/>
      <c r="Q15" s="2"/>
      <c r="R15" s="2"/>
      <c r="S15" s="2"/>
    </row>
    <row r="16" spans="1:19" ht="12.75">
      <c r="A16" s="1" t="s">
        <v>18</v>
      </c>
      <c r="B16" s="2">
        <v>32</v>
      </c>
      <c r="C16" s="2">
        <v>32</v>
      </c>
      <c r="D16" s="2">
        <v>32</v>
      </c>
      <c r="E16" s="2">
        <v>32</v>
      </c>
      <c r="F16" s="2">
        <v>32</v>
      </c>
      <c r="G16" s="2">
        <v>32</v>
      </c>
      <c r="H16" s="2">
        <v>32</v>
      </c>
      <c r="I16" s="2">
        <v>32</v>
      </c>
      <c r="J16" s="2">
        <v>32</v>
      </c>
      <c r="K16" s="2">
        <v>32</v>
      </c>
      <c r="L16" s="2">
        <v>32</v>
      </c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20</v>
      </c>
      <c r="B20" s="2">
        <f>B4/B12</f>
        <v>0.955005939589701</v>
      </c>
      <c r="C20" s="2">
        <f aca="true" t="shared" si="0" ref="C20:L20">C4/C12</f>
        <v>0.9612792141055243</v>
      </c>
      <c r="D20" s="2">
        <f t="shared" si="0"/>
        <v>0.9564741527742554</v>
      </c>
      <c r="E20" s="2">
        <f t="shared" si="0"/>
        <v>0.9584762616622842</v>
      </c>
      <c r="F20" s="2">
        <f t="shared" si="0"/>
        <v>0.9615461619572616</v>
      </c>
      <c r="G20" s="2">
        <f t="shared" si="0"/>
        <v>0.9599444748468386</v>
      </c>
      <c r="H20" s="2">
        <f t="shared" si="0"/>
        <v>0.9579423659588098</v>
      </c>
      <c r="I20" s="2">
        <f t="shared" si="0"/>
        <v>0.9608787923279186</v>
      </c>
      <c r="J20" s="2">
        <f t="shared" si="0"/>
        <v>0.9604783705503128</v>
      </c>
      <c r="K20" s="2">
        <f t="shared" si="0"/>
        <v>0.9602114226985757</v>
      </c>
      <c r="L20" s="2">
        <f t="shared" si="0"/>
        <v>0.9610122662537872</v>
      </c>
      <c r="M20" s="2"/>
      <c r="N20" s="2">
        <f aca="true" t="shared" si="1" ref="N20:N33">AVERAGE(B20:L20)</f>
        <v>0.9593863111568428</v>
      </c>
      <c r="O20" s="2">
        <f aca="true" t="shared" si="2" ref="O20:O33">STDEV(B20:L20)</f>
        <v>0.0021420949064833504</v>
      </c>
      <c r="P20" s="2"/>
      <c r="Q20" s="2"/>
      <c r="R20" s="2"/>
      <c r="S20" s="2"/>
    </row>
    <row r="21" spans="1:19" ht="12.75">
      <c r="A21" s="1" t="s">
        <v>22</v>
      </c>
      <c r="B21" s="2">
        <f>B5/B13</f>
        <v>0.4540575537116862</v>
      </c>
      <c r="C21" s="2">
        <f>C5/C13</f>
        <v>0.465302506261394</v>
      </c>
      <c r="D21" s="2">
        <f>D5/D13</f>
        <v>0.45013885812618204</v>
      </c>
      <c r="E21" s="2">
        <f>E5/E13</f>
        <v>0.4615541887448248</v>
      </c>
      <c r="F21" s="2">
        <f>F5/F13</f>
        <v>0.4649617501235241</v>
      </c>
      <c r="G21" s="2">
        <f>G5/G13</f>
        <v>0.46888044570902837</v>
      </c>
      <c r="H21" s="2">
        <f>H5/H13</f>
        <v>0.46325796943417447</v>
      </c>
      <c r="I21" s="2">
        <f>I5/I13</f>
        <v>0.4641098597788493</v>
      </c>
      <c r="J21" s="2">
        <f>J5/J13</f>
        <v>0.4635987255720444</v>
      </c>
      <c r="K21" s="2">
        <f>K5/K13</f>
        <v>0.455250200194231</v>
      </c>
      <c r="L21" s="2">
        <f>L5/L13</f>
        <v>0.46564326239926396</v>
      </c>
      <c r="M21" s="2"/>
      <c r="N21" s="2">
        <f t="shared" si="1"/>
        <v>0.4615232109141093</v>
      </c>
      <c r="O21" s="2">
        <f t="shared" si="2"/>
        <v>0.0057957691709912195</v>
      </c>
      <c r="P21" s="2"/>
      <c r="Q21" s="2"/>
      <c r="R21" s="2"/>
      <c r="S21" s="2"/>
    </row>
    <row r="22" spans="1:19" ht="12.75">
      <c r="A22" s="1" t="s">
        <v>21</v>
      </c>
      <c r="B22" s="2">
        <f>B6/B14</f>
        <v>0.01306568476066041</v>
      </c>
      <c r="C22" s="2">
        <f>C6/C14</f>
        <v>0.011199158366280352</v>
      </c>
      <c r="D22" s="2">
        <f>D6/D14</f>
        <v>0.02070147455585156</v>
      </c>
      <c r="E22" s="2">
        <f>E6/E14</f>
        <v>0.016629053331749615</v>
      </c>
      <c r="F22" s="2">
        <f>F6/F14</f>
        <v>0.010690105713267608</v>
      </c>
      <c r="G22" s="2">
        <f>G6/G14</f>
        <v>0.012047579454634924</v>
      </c>
      <c r="H22" s="2">
        <f>H6/H14</f>
        <v>0.010690105713267608</v>
      </c>
      <c r="I22" s="2">
        <f>I6/I14</f>
        <v>0.011708211019293095</v>
      </c>
      <c r="J22" s="2">
        <f>J6/J14</f>
        <v>0.012217263672305839</v>
      </c>
      <c r="K22" s="2">
        <f>K6/K14</f>
        <v>0.015610948025724129</v>
      </c>
      <c r="L22" s="2">
        <f>L6/L14</f>
        <v>0.011538526801622182</v>
      </c>
      <c r="M22" s="2"/>
      <c r="N22" s="2">
        <f t="shared" si="1"/>
        <v>0.013281646492241573</v>
      </c>
      <c r="O22" s="2">
        <f t="shared" si="2"/>
        <v>0.0031252229975329802</v>
      </c>
      <c r="P22" s="2"/>
      <c r="Q22" s="2"/>
      <c r="R22" s="2"/>
      <c r="S22" s="2"/>
    </row>
    <row r="23" spans="1:19" ht="12.75">
      <c r="A23" s="1" t="s">
        <v>19</v>
      </c>
      <c r="B23" s="2">
        <f aca="true" t="shared" si="3" ref="B23:L24">B7/B15</f>
        <v>0.0041185423941266005</v>
      </c>
      <c r="C23" s="2">
        <f t="shared" si="3"/>
        <v>0.0025069388485988004</v>
      </c>
      <c r="D23" s="2">
        <f t="shared" si="3"/>
        <v>0.0051929447578118</v>
      </c>
      <c r="E23" s="2">
        <f t="shared" si="3"/>
        <v>0.005551078879040201</v>
      </c>
      <c r="F23" s="2">
        <f t="shared" si="3"/>
        <v>0.0039394753335124</v>
      </c>
      <c r="G23" s="2">
        <f t="shared" si="3"/>
        <v>0.0039394753335124</v>
      </c>
      <c r="H23" s="2">
        <f t="shared" si="3"/>
        <v>0.008237084788253201</v>
      </c>
      <c r="I23" s="2">
        <f t="shared" si="3"/>
        <v>0.0091324200913242</v>
      </c>
      <c r="J23" s="2">
        <f t="shared" si="3"/>
        <v>0.0041185423941266005</v>
      </c>
      <c r="K23" s="2">
        <f t="shared" si="3"/>
        <v>0.002686005909213</v>
      </c>
      <c r="L23" s="2">
        <f t="shared" si="3"/>
        <v>0.0035813412122840007</v>
      </c>
      <c r="M23" s="2"/>
      <c r="N23" s="2">
        <f t="shared" si="1"/>
        <v>0.0048185318128912006</v>
      </c>
      <c r="O23" s="2">
        <f t="shared" si="2"/>
        <v>0.0021194378284559705</v>
      </c>
      <c r="P23" s="2"/>
      <c r="Q23" s="2"/>
      <c r="R23" s="2"/>
      <c r="S23" s="2"/>
    </row>
    <row r="24" spans="1:19" ht="12.75">
      <c r="A24" s="1" t="s">
        <v>18</v>
      </c>
      <c r="B24" s="2">
        <f aca="true" t="shared" si="4" ref="B24:L24">B8/B16</f>
        <v>0.004375</v>
      </c>
      <c r="C24" s="2">
        <f t="shared" si="4"/>
        <v>0.0015625</v>
      </c>
      <c r="D24" s="2">
        <f t="shared" si="4"/>
        <v>0.00625</v>
      </c>
      <c r="E24" s="2">
        <f t="shared" si="4"/>
        <v>0.003125</v>
      </c>
      <c r="F24" s="2">
        <f t="shared" si="4"/>
        <v>0.0015625</v>
      </c>
      <c r="G24" s="2">
        <f t="shared" si="4"/>
        <v>0.0040625</v>
      </c>
      <c r="H24" s="2">
        <f t="shared" si="4"/>
        <v>0.00375</v>
      </c>
      <c r="I24" s="2">
        <f t="shared" si="4"/>
        <v>0.003125</v>
      </c>
      <c r="J24" s="2">
        <f t="shared" si="4"/>
        <v>0.0040625</v>
      </c>
      <c r="K24" s="2">
        <f t="shared" si="4"/>
        <v>0.0040625</v>
      </c>
      <c r="L24" s="2">
        <f t="shared" si="4"/>
        <v>0.0015625</v>
      </c>
      <c r="M24" s="2"/>
      <c r="N24" s="2">
        <f t="shared" si="1"/>
        <v>0.003409090909090909</v>
      </c>
      <c r="O24" s="2">
        <f t="shared" si="2"/>
        <v>0.0014419397840787572</v>
      </c>
      <c r="P24" s="2"/>
      <c r="Q24" s="2"/>
      <c r="R24" s="2"/>
      <c r="S24" s="2"/>
    </row>
    <row r="25" spans="1:19" ht="12.75">
      <c r="A25" s="1" t="s">
        <v>24</v>
      </c>
      <c r="B25" s="2">
        <f>SUM(B20:B24)</f>
        <v>1.4306227204561743</v>
      </c>
      <c r="C25" s="2">
        <f aca="true" t="shared" si="5" ref="C25:L25">SUM(C20:C24)</f>
        <v>1.4418503175817972</v>
      </c>
      <c r="D25" s="2">
        <f t="shared" si="5"/>
        <v>1.438757430214101</v>
      </c>
      <c r="E25" s="2">
        <f t="shared" si="5"/>
        <v>1.445335582617899</v>
      </c>
      <c r="F25" s="2">
        <f t="shared" si="5"/>
        <v>1.4426999931275657</v>
      </c>
      <c r="G25" s="2">
        <f t="shared" si="5"/>
        <v>1.4488744753440144</v>
      </c>
      <c r="H25" s="2">
        <f t="shared" si="5"/>
        <v>1.443877525894505</v>
      </c>
      <c r="I25" s="2">
        <f t="shared" si="5"/>
        <v>1.4489542832173854</v>
      </c>
      <c r="J25" s="2">
        <f t="shared" si="5"/>
        <v>1.4444754021887898</v>
      </c>
      <c r="K25" s="2">
        <f t="shared" si="5"/>
        <v>1.437821076827744</v>
      </c>
      <c r="L25" s="2">
        <f t="shared" si="5"/>
        <v>1.4433378966669572</v>
      </c>
      <c r="M25" s="2"/>
      <c r="N25" s="2">
        <f t="shared" si="1"/>
        <v>1.4424187912851758</v>
      </c>
      <c r="O25" s="2">
        <f t="shared" si="2"/>
        <v>0.005236339941865064</v>
      </c>
      <c r="P25" s="2"/>
      <c r="Q25" s="2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" t="s">
        <v>20</v>
      </c>
      <c r="B28" s="2">
        <f>B20*3/B25</f>
        <v>2.0026368781949384</v>
      </c>
      <c r="C28" s="2">
        <f aca="true" t="shared" si="6" ref="C28:L28">C20*3/C25</f>
        <v>2.000095021758714</v>
      </c>
      <c r="D28" s="2">
        <f t="shared" si="6"/>
        <v>1.9943754228923551</v>
      </c>
      <c r="E28" s="2">
        <f t="shared" si="6"/>
        <v>1.989454089117949</v>
      </c>
      <c r="F28" s="2">
        <f t="shared" si="6"/>
        <v>1.9994721699681333</v>
      </c>
      <c r="G28" s="2">
        <f t="shared" si="6"/>
        <v>1.987634866613784</v>
      </c>
      <c r="H28" s="2">
        <f t="shared" si="6"/>
        <v>1.9903537844015182</v>
      </c>
      <c r="I28" s="2">
        <f t="shared" si="6"/>
        <v>1.989459854166618</v>
      </c>
      <c r="J28" s="2">
        <f t="shared" si="6"/>
        <v>1.9947969396257959</v>
      </c>
      <c r="K28" s="2">
        <f t="shared" si="6"/>
        <v>2.0034719997645696</v>
      </c>
      <c r="L28" s="2">
        <f t="shared" si="6"/>
        <v>1.9974787646184888</v>
      </c>
      <c r="M28" s="2"/>
      <c r="N28" s="2">
        <f t="shared" si="1"/>
        <v>1.9953845264657148</v>
      </c>
      <c r="O28" s="2">
        <f t="shared" si="2"/>
        <v>0.005641703905297491</v>
      </c>
      <c r="P28" s="5">
        <v>2</v>
      </c>
      <c r="Q28" s="2"/>
      <c r="R28" s="2"/>
      <c r="S28" s="2"/>
    </row>
    <row r="29" spans="1:19" ht="12.75">
      <c r="A29" s="1" t="s">
        <v>22</v>
      </c>
      <c r="B29" s="2">
        <f>B21*3/B25</f>
        <v>0.9521536612397087</v>
      </c>
      <c r="C29" s="2">
        <f aca="true" t="shared" si="7" ref="C29:L29">C21*3/C25</f>
        <v>0.9681362217441072</v>
      </c>
      <c r="D29" s="2">
        <f t="shared" si="7"/>
        <v>0.9385992009630081</v>
      </c>
      <c r="E29" s="2">
        <f t="shared" si="7"/>
        <v>0.9580215023326769</v>
      </c>
      <c r="F29" s="2">
        <f t="shared" si="7"/>
        <v>0.9668574596348767</v>
      </c>
      <c r="G29" s="2">
        <f t="shared" si="7"/>
        <v>0.970851071686592</v>
      </c>
      <c r="H29" s="2">
        <f t="shared" si="7"/>
        <v>0.9625289426411263</v>
      </c>
      <c r="I29" s="2">
        <f t="shared" si="7"/>
        <v>0.960920296425707</v>
      </c>
      <c r="J29" s="2">
        <f t="shared" si="7"/>
        <v>0.9628382557492379</v>
      </c>
      <c r="K29" s="2">
        <f t="shared" si="7"/>
        <v>0.9498752122871509</v>
      </c>
      <c r="L29" s="2">
        <f t="shared" si="7"/>
        <v>0.9678466770834926</v>
      </c>
      <c r="M29" s="2"/>
      <c r="N29" s="2">
        <f t="shared" si="1"/>
        <v>0.9598753183443349</v>
      </c>
      <c r="O29" s="2">
        <f t="shared" si="2"/>
        <v>0.009662562584275624</v>
      </c>
      <c r="P29" s="5">
        <v>0.96</v>
      </c>
      <c r="Q29" s="2"/>
      <c r="R29" s="2"/>
      <c r="S29" s="2"/>
    </row>
    <row r="30" spans="1:19" ht="12.75">
      <c r="A30" s="1" t="s">
        <v>21</v>
      </c>
      <c r="B30" s="2">
        <f>B22*3/B25</f>
        <v>0.027398596234710082</v>
      </c>
      <c r="C30" s="2">
        <f aca="true" t="shared" si="8" ref="C30:L30">C22*3/C25</f>
        <v>0.02330163865774163</v>
      </c>
      <c r="D30" s="2">
        <f t="shared" si="8"/>
        <v>0.04316531915898634</v>
      </c>
      <c r="E30" s="2">
        <f t="shared" si="8"/>
        <v>0.03451597026684247</v>
      </c>
      <c r="F30" s="2">
        <f t="shared" si="8"/>
        <v>0.022229373599897923</v>
      </c>
      <c r="G30" s="2">
        <f t="shared" si="8"/>
        <v>0.02494538966553552</v>
      </c>
      <c r="H30" s="2">
        <f t="shared" si="8"/>
        <v>0.02221124476602318</v>
      </c>
      <c r="I30" s="2">
        <f t="shared" si="8"/>
        <v>0.02424136735348576</v>
      </c>
      <c r="J30" s="2">
        <f t="shared" si="8"/>
        <v>0.025373773039942153</v>
      </c>
      <c r="K30" s="2">
        <f t="shared" si="8"/>
        <v>0.03257209456165395</v>
      </c>
      <c r="L30" s="2">
        <f t="shared" si="8"/>
        <v>0.023983005285735885</v>
      </c>
      <c r="M30" s="2"/>
      <c r="N30" s="2">
        <f t="shared" si="1"/>
        <v>0.027630706599141356</v>
      </c>
      <c r="O30" s="2">
        <f t="shared" si="2"/>
        <v>0.006539006414316357</v>
      </c>
      <c r="P30" s="5">
        <v>0.03</v>
      </c>
      <c r="Q30" s="2"/>
      <c r="R30" s="2"/>
      <c r="S30" s="2"/>
    </row>
    <row r="31" spans="1:19" ht="12.75">
      <c r="A31" s="1" t="s">
        <v>19</v>
      </c>
      <c r="B31" s="2">
        <f>B23*3/B25</f>
        <v>0.008636537785755308</v>
      </c>
      <c r="C31" s="2">
        <f aca="true" t="shared" si="9" ref="C31:L31">C23*3/C25</f>
        <v>0.005216086894796373</v>
      </c>
      <c r="D31" s="2">
        <f t="shared" si="9"/>
        <v>0.01082797832788055</v>
      </c>
      <c r="E31" s="2">
        <f t="shared" si="9"/>
        <v>0.011522055387965349</v>
      </c>
      <c r="F31" s="2">
        <f t="shared" si="9"/>
        <v>0.00819188054123197</v>
      </c>
      <c r="G31" s="2">
        <f t="shared" si="9"/>
        <v>0.008156970256330236</v>
      </c>
      <c r="H31" s="2">
        <f t="shared" si="9"/>
        <v>0.017114508621117703</v>
      </c>
      <c r="I31" s="2">
        <f t="shared" si="9"/>
        <v>0.018908298620117482</v>
      </c>
      <c r="J31" s="2">
        <f t="shared" si="9"/>
        <v>0.008553712416049122</v>
      </c>
      <c r="K31" s="2">
        <f t="shared" si="9"/>
        <v>0.005604325779823284</v>
      </c>
      <c r="L31" s="2">
        <f t="shared" si="9"/>
        <v>0.007443872749175884</v>
      </c>
      <c r="M31" s="2"/>
      <c r="N31" s="2">
        <f t="shared" si="1"/>
        <v>0.010016020670931205</v>
      </c>
      <c r="O31" s="2">
        <f t="shared" si="2"/>
        <v>0.004385564835099497</v>
      </c>
      <c r="P31" s="5">
        <v>0.01</v>
      </c>
      <c r="Q31" s="2"/>
      <c r="R31" s="2"/>
      <c r="S31" s="2"/>
    </row>
    <row r="32" spans="1:19" ht="12.75">
      <c r="A32" s="1" t="s">
        <v>18</v>
      </c>
      <c r="B32" s="2">
        <f>B24*3/B25</f>
        <v>0.009174326544887326</v>
      </c>
      <c r="C32" s="2">
        <f aca="true" t="shared" si="10" ref="C32:L32">C24*3/C25</f>
        <v>0.00325103094464178</v>
      </c>
      <c r="D32" s="2">
        <f t="shared" si="10"/>
        <v>0.01303207865776917</v>
      </c>
      <c r="E32" s="2">
        <f t="shared" si="10"/>
        <v>0.006486382894565776</v>
      </c>
      <c r="F32" s="2">
        <f t="shared" si="10"/>
        <v>0.0032491162558600808</v>
      </c>
      <c r="G32" s="2">
        <f t="shared" si="10"/>
        <v>0.00841170177775839</v>
      </c>
      <c r="H32" s="2">
        <f t="shared" si="10"/>
        <v>0.007791519570214549</v>
      </c>
      <c r="I32" s="2">
        <f t="shared" si="10"/>
        <v>0.0064701834340714515</v>
      </c>
      <c r="J32" s="2">
        <f t="shared" si="10"/>
        <v>0.008437319168974758</v>
      </c>
      <c r="K32" s="2">
        <f t="shared" si="10"/>
        <v>0.008476367606802098</v>
      </c>
      <c r="L32" s="2">
        <f t="shared" si="10"/>
        <v>0.0032476802631072445</v>
      </c>
      <c r="M32" s="2"/>
      <c r="N32" s="2">
        <f t="shared" si="1"/>
        <v>0.007093427919877512</v>
      </c>
      <c r="O32" s="2">
        <f t="shared" si="2"/>
        <v>0.0030104968781704622</v>
      </c>
      <c r="P32" s="4" t="s">
        <v>26</v>
      </c>
      <c r="Q32" s="2"/>
      <c r="R32" s="2"/>
      <c r="S32" s="2"/>
    </row>
    <row r="33" spans="1:19" ht="12.75">
      <c r="A33" s="1" t="s">
        <v>24</v>
      </c>
      <c r="B33" s="2">
        <f>SUM(B28:B32)</f>
        <v>3</v>
      </c>
      <c r="C33" s="2">
        <f aca="true" t="shared" si="11" ref="C33:L33">SUM(C28:C32)</f>
        <v>3.000000000000001</v>
      </c>
      <c r="D33" s="2">
        <f t="shared" si="11"/>
        <v>2.999999999999999</v>
      </c>
      <c r="E33" s="2">
        <f t="shared" si="11"/>
        <v>2.999999999999999</v>
      </c>
      <c r="F33" s="2">
        <f t="shared" si="11"/>
        <v>2.9999999999999996</v>
      </c>
      <c r="G33" s="2">
        <f t="shared" si="11"/>
        <v>3.0000000000000004</v>
      </c>
      <c r="H33" s="2">
        <f t="shared" si="11"/>
        <v>2.9999999999999996</v>
      </c>
      <c r="I33" s="2">
        <f t="shared" si="11"/>
        <v>2.9999999999999996</v>
      </c>
      <c r="J33" s="2">
        <f t="shared" si="11"/>
        <v>3</v>
      </c>
      <c r="K33" s="2">
        <f t="shared" si="11"/>
        <v>3.0000000000000004</v>
      </c>
      <c r="L33" s="2">
        <f t="shared" si="11"/>
        <v>3.0000000000000004</v>
      </c>
      <c r="M33" s="2"/>
      <c r="N33" s="2">
        <f t="shared" si="1"/>
        <v>3</v>
      </c>
      <c r="O33" s="2">
        <f t="shared" si="2"/>
        <v>0</v>
      </c>
      <c r="P33" s="2"/>
      <c r="Q33" s="2"/>
      <c r="R33" s="2"/>
      <c r="S33" s="2"/>
    </row>
    <row r="34" spans="2:1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20.25">
      <c r="B35" s="2"/>
      <c r="C35" s="2"/>
      <c r="D35" s="2"/>
      <c r="E35" s="2" t="s">
        <v>36</v>
      </c>
      <c r="F35" s="2"/>
      <c r="G35" s="2"/>
      <c r="H35" s="3" t="s">
        <v>25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20.25">
      <c r="B36" s="2"/>
      <c r="C36" s="2"/>
      <c r="D36" s="2"/>
      <c r="E36" s="2" t="s">
        <v>37</v>
      </c>
      <c r="F36" s="2"/>
      <c r="G36" s="2"/>
      <c r="H36" s="3" t="s">
        <v>29</v>
      </c>
      <c r="I36" s="2"/>
      <c r="J36" s="2"/>
      <c r="K36" s="2"/>
      <c r="L36" s="2"/>
      <c r="M36" s="2"/>
      <c r="N36" s="2" t="s">
        <v>35</v>
      </c>
      <c r="O36" s="2"/>
      <c r="P36" s="2"/>
      <c r="Q36" s="2"/>
      <c r="R36" s="2"/>
      <c r="S36" s="2"/>
    </row>
    <row r="37" spans="2:1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2008-01-03T22:45:11Z</dcterms:created>
  <dcterms:modified xsi:type="dcterms:W3CDTF">2008-01-03T22:45:19Z</dcterms:modified>
  <cp:category/>
  <cp:version/>
  <cp:contentType/>
  <cp:contentStatus/>
</cp:coreProperties>
</file>