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4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<sst xmlns="http://schemas.openxmlformats.org/spreadsheetml/2006/main" count="64" uniqueCount="44">
  <si>
    <t>Weight%</t>
  </si>
  <si>
    <t xml:space="preserve"> </t>
  </si>
  <si>
    <t>Comment</t>
  </si>
  <si>
    <t>S</t>
  </si>
  <si>
    <t>Ni</t>
  </si>
  <si>
    <t>Co</t>
  </si>
  <si>
    <t>Bi</t>
  </si>
  <si>
    <t>Fe</t>
  </si>
  <si>
    <t>As</t>
  </si>
  <si>
    <t>Total</t>
  </si>
  <si>
    <t>Structural Formula Calculation:</t>
  </si>
  <si>
    <t>Element</t>
  </si>
  <si>
    <t>Wt. %</t>
  </si>
  <si>
    <t>At. Wt.</t>
  </si>
  <si>
    <t>Mol. Frac.</t>
  </si>
  <si>
    <t>Struct. Coeff.</t>
  </si>
  <si>
    <t>Total:</t>
  </si>
  <si>
    <t>F =</t>
  </si>
  <si>
    <t>Average:</t>
  </si>
  <si>
    <t>Cations =</t>
  </si>
  <si>
    <t>No. As atoms/formula unit:</t>
  </si>
  <si>
    <t>Ideal Chemistry:</t>
  </si>
  <si>
    <t>Measured Chemistry:</t>
  </si>
  <si>
    <t>Std. Dev.:</t>
  </si>
  <si>
    <t>R100196</t>
  </si>
  <si>
    <t>(Fit to 1.00 cation site sum)</t>
  </si>
  <si>
    <t>(Fit to 3.00 anion site sum)</t>
  </si>
  <si>
    <t xml:space="preserve">Standard Name :   </t>
  </si>
  <si>
    <t xml:space="preserve"> S , Pb On galena2 </t>
  </si>
  <si>
    <t xml:space="preserve"> Ni, As On NiAs </t>
  </si>
  <si>
    <t xml:space="preserve"> Co On co_2 </t>
  </si>
  <si>
    <t xml:space="preserve"> Bi, Ag On AgBiS2 </t>
  </si>
  <si>
    <t xml:space="preserve"> Fe On chalcopyrite</t>
  </si>
  <si>
    <t xml:space="preserve">Standard composition :   </t>
  </si>
  <si>
    <t xml:space="preserve"> galena2 = Pb : 86.6%, S  : 13.4% </t>
  </si>
  <si>
    <t xml:space="preserve"> NiAs = Ni : 43.93%, As : 56.07% </t>
  </si>
  <si>
    <t xml:space="preserve"> co_2 = Co : 100.% </t>
  </si>
  <si>
    <t xml:space="preserve"> AgBiS2 = Ag : 28.31%, Bi : 54.85%, S  : 16.83% </t>
  </si>
  <si>
    <t xml:space="preserve"> chalcopyrite = Cu : 34.44%, Fe : 30.45%, Si : 0.21%, S  : 34.93% </t>
  </si>
  <si>
    <t xml:space="preserve">Column Conditions :  Cond 1 : 20keV 20nA  </t>
  </si>
  <si>
    <t>R100195 Co-Skutterudite - Norway</t>
  </si>
  <si>
    <r>
      <t>(</t>
    </r>
    <r>
      <rPr>
        <b/>
        <sz val="14"/>
        <color indexed="8"/>
        <rFont val="Calibri"/>
        <family val="2"/>
      </rPr>
      <t>Co</t>
    </r>
    <r>
      <rPr>
        <b/>
        <vertAlign val="subscript"/>
        <sz val="14"/>
        <color indexed="8"/>
        <rFont val="Calibri"/>
        <family val="2"/>
      </rPr>
      <t>0.87</t>
    </r>
    <r>
      <rPr>
        <b/>
        <sz val="14"/>
        <color indexed="8"/>
        <rFont val="Calibri"/>
        <family val="2"/>
      </rPr>
      <t>Fe</t>
    </r>
    <r>
      <rPr>
        <b/>
        <vertAlign val="subscript"/>
        <sz val="14"/>
        <color indexed="8"/>
        <rFont val="Calibri"/>
        <family val="2"/>
      </rPr>
      <t>0.08</t>
    </r>
    <r>
      <rPr>
        <b/>
        <sz val="14"/>
        <color indexed="8"/>
        <rFont val="Calibri"/>
        <family val="2"/>
      </rPr>
      <t>Ni</t>
    </r>
    <r>
      <rPr>
        <b/>
        <vertAlign val="subscript"/>
        <sz val="14"/>
        <color indexed="8"/>
        <rFont val="Calibri"/>
        <family val="2"/>
      </rPr>
      <t>0.05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Symbol"/>
        <family val="1"/>
      </rPr>
      <t>S</t>
    </r>
    <r>
      <rPr>
        <b/>
        <vertAlign val="subscript"/>
        <sz val="14"/>
        <color indexed="8"/>
        <rFont val="Calibri"/>
        <family val="2"/>
      </rPr>
      <t>=1.00</t>
    </r>
    <r>
      <rPr>
        <b/>
        <sz val="14"/>
        <color indexed="8"/>
        <rFont val="Calibri"/>
        <family val="2"/>
      </rPr>
      <t>(As</t>
    </r>
    <r>
      <rPr>
        <b/>
        <vertAlign val="subscript"/>
        <sz val="14"/>
        <color indexed="8"/>
        <rFont val="Calibri"/>
        <family val="2"/>
      </rPr>
      <t>2.89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0.03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Symbol"/>
        <family val="1"/>
      </rPr>
      <t>S</t>
    </r>
    <r>
      <rPr>
        <b/>
        <vertAlign val="subscript"/>
        <sz val="14"/>
        <color indexed="8"/>
        <rFont val="Calibri"/>
        <family val="2"/>
      </rPr>
      <t>=2.92</t>
    </r>
  </si>
  <si>
    <r>
      <t>(</t>
    </r>
    <r>
      <rPr>
        <b/>
        <sz val="14"/>
        <color indexed="8"/>
        <rFont val="Calibri"/>
        <family val="2"/>
      </rPr>
      <t>Co</t>
    </r>
    <r>
      <rPr>
        <b/>
        <vertAlign val="subscript"/>
        <sz val="14"/>
        <color indexed="8"/>
        <rFont val="Calibri"/>
        <family val="2"/>
      </rPr>
      <t>0.90</t>
    </r>
    <r>
      <rPr>
        <b/>
        <sz val="14"/>
        <color indexed="8"/>
        <rFont val="Calibri"/>
        <family val="2"/>
      </rPr>
      <t>Fe</t>
    </r>
    <r>
      <rPr>
        <b/>
        <vertAlign val="subscript"/>
        <sz val="14"/>
        <color indexed="8"/>
        <rFont val="Calibri"/>
        <family val="2"/>
      </rPr>
      <t>0.08</t>
    </r>
    <r>
      <rPr>
        <b/>
        <sz val="14"/>
        <color indexed="8"/>
        <rFont val="Calibri"/>
        <family val="2"/>
      </rPr>
      <t>Ni</t>
    </r>
    <r>
      <rPr>
        <b/>
        <vertAlign val="subscript"/>
        <sz val="14"/>
        <color indexed="8"/>
        <rFont val="Calibri"/>
        <family val="2"/>
      </rPr>
      <t>0.05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Symbol"/>
        <family val="1"/>
      </rPr>
      <t>S</t>
    </r>
    <r>
      <rPr>
        <b/>
        <vertAlign val="subscript"/>
        <sz val="14"/>
        <color indexed="8"/>
        <rFont val="Calibri"/>
        <family val="2"/>
      </rPr>
      <t>=1.03</t>
    </r>
    <r>
      <rPr>
        <b/>
        <sz val="14"/>
        <color indexed="8"/>
        <rFont val="Calibri"/>
        <family val="2"/>
      </rPr>
      <t>(As</t>
    </r>
    <r>
      <rPr>
        <b/>
        <vertAlign val="subscript"/>
        <sz val="14"/>
        <color indexed="8"/>
        <rFont val="Calibri"/>
        <family val="2"/>
      </rPr>
      <t>2.97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0.03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Symbol"/>
        <family val="1"/>
      </rPr>
      <t>S</t>
    </r>
    <r>
      <rPr>
        <b/>
        <vertAlign val="subscript"/>
        <sz val="14"/>
        <color indexed="8"/>
        <rFont val="Calibri"/>
        <family val="2"/>
      </rPr>
      <t>=3.00</t>
    </r>
  </si>
  <si>
    <r>
      <t>CoAs</t>
    </r>
    <r>
      <rPr>
        <b/>
        <vertAlign val="subscript"/>
        <sz val="14"/>
        <color indexed="8"/>
        <rFont val="Calibri"/>
        <family val="2"/>
      </rPr>
      <t>3-x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</si>
</sst>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3">
      <selection activeCell="M27" sqref="M27"/>
    </sheetView>
  </sheetViews>
  <sheetFormatPr defaultColWidth="9.140625" defaultRowHeight="15"/>
  <cols>
    <col min="1" max="1" width="11.140625" style="0" customWidth="1"/>
  </cols>
  <sheetData>
    <row r="1" ht="15">
      <c r="A1" t="s">
        <v>40</v>
      </c>
    </row>
    <row r="3" spans="2:8" ht="15">
      <c r="B3" t="s">
        <v>0</v>
      </c>
      <c r="H3" t="s">
        <v>1</v>
      </c>
    </row>
    <row r="4" spans="1:8" ht="1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</row>
    <row r="5" spans="1:8" ht="15">
      <c r="A5" t="s">
        <v>24</v>
      </c>
      <c r="B5">
        <v>0.3100933</v>
      </c>
      <c r="C5">
        <v>1.04009</v>
      </c>
      <c r="D5">
        <v>18.57245</v>
      </c>
      <c r="E5">
        <v>0.373972</v>
      </c>
      <c r="F5">
        <v>1.526424</v>
      </c>
      <c r="G5">
        <v>77.93481</v>
      </c>
      <c r="H5">
        <f>SUM(B5:G5)</f>
        <v>99.7578393</v>
      </c>
    </row>
    <row r="6" spans="1:8" ht="15">
      <c r="A6" t="s">
        <v>24</v>
      </c>
      <c r="B6">
        <v>0.313953</v>
      </c>
      <c r="C6">
        <v>1.029133</v>
      </c>
      <c r="D6">
        <v>18.4689</v>
      </c>
      <c r="E6">
        <v>0.1029</v>
      </c>
      <c r="F6">
        <v>1.51288</v>
      </c>
      <c r="G6">
        <v>77.95393</v>
      </c>
      <c r="H6">
        <f aca="true" t="shared" si="0" ref="H6:H18">SUM(B6:G6)</f>
        <v>99.381696</v>
      </c>
    </row>
    <row r="7" spans="1:8" ht="15">
      <c r="A7" t="s">
        <v>24</v>
      </c>
      <c r="B7">
        <v>0.311836</v>
      </c>
      <c r="C7">
        <v>1.04815</v>
      </c>
      <c r="D7">
        <v>18.57877</v>
      </c>
      <c r="E7">
        <v>0.378268</v>
      </c>
      <c r="F7">
        <v>1.519488</v>
      </c>
      <c r="G7">
        <v>77.75832</v>
      </c>
      <c r="H7">
        <f t="shared" si="0"/>
        <v>99.594832</v>
      </c>
    </row>
    <row r="8" spans="1:8" ht="15">
      <c r="A8" t="s">
        <v>24</v>
      </c>
      <c r="B8">
        <v>0.31903</v>
      </c>
      <c r="C8">
        <v>1.030207</v>
      </c>
      <c r="D8">
        <v>18.47241</v>
      </c>
      <c r="E8">
        <v>0.118852</v>
      </c>
      <c r="F8">
        <v>1.506135</v>
      </c>
      <c r="G8">
        <v>78.0734</v>
      </c>
      <c r="H8">
        <f t="shared" si="0"/>
        <v>99.52003400000001</v>
      </c>
    </row>
    <row r="9" spans="1:8" ht="15">
      <c r="A9" t="s">
        <v>24</v>
      </c>
      <c r="B9">
        <v>0.303749</v>
      </c>
      <c r="C9">
        <v>1.016043</v>
      </c>
      <c r="D9">
        <v>18.60379</v>
      </c>
      <c r="E9">
        <v>0.320505</v>
      </c>
      <c r="F9">
        <v>1.527617</v>
      </c>
      <c r="G9">
        <v>77.89161</v>
      </c>
      <c r="H9">
        <f t="shared" si="0"/>
        <v>99.663314</v>
      </c>
    </row>
    <row r="10" spans="1:8" ht="15">
      <c r="A10" t="s">
        <v>24</v>
      </c>
      <c r="B10">
        <v>0.303251</v>
      </c>
      <c r="C10">
        <v>1.081278</v>
      </c>
      <c r="D10">
        <v>18.63041</v>
      </c>
      <c r="E10">
        <v>0.351766</v>
      </c>
      <c r="F10">
        <v>1.500396</v>
      </c>
      <c r="G10">
        <v>78.03629</v>
      </c>
      <c r="H10">
        <f t="shared" si="0"/>
        <v>99.903391</v>
      </c>
    </row>
    <row r="11" spans="1:8" ht="15">
      <c r="A11" t="s">
        <v>24</v>
      </c>
      <c r="B11">
        <v>0.301052</v>
      </c>
      <c r="C11">
        <v>1.047313</v>
      </c>
      <c r="D11">
        <v>18.64966</v>
      </c>
      <c r="E11">
        <v>0.41262</v>
      </c>
      <c r="F11">
        <v>1.503462</v>
      </c>
      <c r="G11">
        <v>77.98901</v>
      </c>
      <c r="H11">
        <f t="shared" si="0"/>
        <v>99.903117</v>
      </c>
    </row>
    <row r="12" spans="1:8" ht="15">
      <c r="A12" t="s">
        <v>24</v>
      </c>
      <c r="B12">
        <v>0.318707</v>
      </c>
      <c r="C12">
        <v>1.038153</v>
      </c>
      <c r="D12">
        <v>18.53282</v>
      </c>
      <c r="E12">
        <v>0.451656</v>
      </c>
      <c r="F12">
        <v>1.507718</v>
      </c>
      <c r="G12">
        <v>77.94598</v>
      </c>
      <c r="H12">
        <f t="shared" si="0"/>
        <v>99.79503400000002</v>
      </c>
    </row>
    <row r="13" spans="1:8" ht="15">
      <c r="A13" t="s">
        <v>24</v>
      </c>
      <c r="B13">
        <v>0.315021</v>
      </c>
      <c r="C13">
        <v>1.02497</v>
      </c>
      <c r="D13">
        <v>18.58909</v>
      </c>
      <c r="E13">
        <v>0.17822</v>
      </c>
      <c r="F13">
        <v>1.515196</v>
      </c>
      <c r="G13">
        <v>78.05327</v>
      </c>
      <c r="H13">
        <f t="shared" si="0"/>
        <v>99.675767</v>
      </c>
    </row>
    <row r="14" spans="1:8" ht="15">
      <c r="A14" t="s">
        <v>24</v>
      </c>
      <c r="B14">
        <v>0.321767</v>
      </c>
      <c r="C14">
        <v>1.029424</v>
      </c>
      <c r="D14">
        <v>18.49548</v>
      </c>
      <c r="E14">
        <v>0.546896</v>
      </c>
      <c r="F14">
        <v>1.524222</v>
      </c>
      <c r="G14">
        <v>77.88141</v>
      </c>
      <c r="H14">
        <f t="shared" si="0"/>
        <v>99.799199</v>
      </c>
    </row>
    <row r="15" spans="1:8" ht="15">
      <c r="A15" t="s">
        <v>24</v>
      </c>
      <c r="B15">
        <v>0.323137</v>
      </c>
      <c r="C15">
        <v>1.091627</v>
      </c>
      <c r="D15">
        <v>18.62593</v>
      </c>
      <c r="E15">
        <v>0.225203</v>
      </c>
      <c r="F15">
        <v>1.512602</v>
      </c>
      <c r="G15">
        <v>78.07537</v>
      </c>
      <c r="H15">
        <f t="shared" si="0"/>
        <v>99.853869</v>
      </c>
    </row>
    <row r="16" spans="1:8" ht="15">
      <c r="A16" t="s">
        <v>24</v>
      </c>
      <c r="B16">
        <v>0.309587</v>
      </c>
      <c r="C16">
        <v>1.043029</v>
      </c>
      <c r="D16">
        <v>18.51241</v>
      </c>
      <c r="E16">
        <v>0.292382</v>
      </c>
      <c r="F16">
        <v>1.54441</v>
      </c>
      <c r="G16">
        <v>78.18277</v>
      </c>
      <c r="H16">
        <f t="shared" si="0"/>
        <v>99.88458800000001</v>
      </c>
    </row>
    <row r="17" spans="1:8" ht="15">
      <c r="A17" t="s">
        <v>24</v>
      </c>
      <c r="B17">
        <v>0.314376</v>
      </c>
      <c r="C17">
        <v>1.054444</v>
      </c>
      <c r="D17">
        <v>18.47951</v>
      </c>
      <c r="E17">
        <v>0.454731</v>
      </c>
      <c r="F17">
        <v>1.499429</v>
      </c>
      <c r="G17">
        <v>78.12357</v>
      </c>
      <c r="H17">
        <f t="shared" si="0"/>
        <v>99.92606</v>
      </c>
    </row>
    <row r="18" spans="1:8" ht="15">
      <c r="A18" s="7" t="s">
        <v>24</v>
      </c>
      <c r="B18" s="7">
        <v>0.31612</v>
      </c>
      <c r="C18" s="7">
        <v>1.028365</v>
      </c>
      <c r="D18" s="7">
        <v>18.39541</v>
      </c>
      <c r="E18" s="7">
        <v>0.418824</v>
      </c>
      <c r="F18" s="7">
        <v>1.539914</v>
      </c>
      <c r="G18" s="7">
        <v>78.17239</v>
      </c>
      <c r="H18">
        <f t="shared" si="0"/>
        <v>99.871023</v>
      </c>
    </row>
    <row r="19" spans="1:8" ht="15.75" thickBot="1">
      <c r="A19" s="8"/>
      <c r="B19" s="9">
        <v>0.310201</v>
      </c>
      <c r="C19" s="8">
        <v>1.070987</v>
      </c>
      <c r="D19" s="8">
        <v>18.49689</v>
      </c>
      <c r="E19" s="8">
        <v>0.50949</v>
      </c>
      <c r="F19" s="8">
        <v>1.514641</v>
      </c>
      <c r="G19" s="8">
        <v>77.96584</v>
      </c>
      <c r="H19" s="8"/>
    </row>
    <row r="20" spans="1:7" ht="15">
      <c r="A20" t="s">
        <v>18</v>
      </c>
      <c r="B20">
        <f aca="true" t="shared" si="1" ref="B20:G20">AVERAGE(B5:B19)</f>
        <v>0.31279202</v>
      </c>
      <c r="C20">
        <f t="shared" si="1"/>
        <v>1.044880866666667</v>
      </c>
      <c r="D20">
        <f t="shared" si="1"/>
        <v>18.540262</v>
      </c>
      <c r="E20">
        <f t="shared" si="1"/>
        <v>0.3424189999999999</v>
      </c>
      <c r="F20">
        <f t="shared" si="1"/>
        <v>1.5169689333333334</v>
      </c>
      <c r="G20">
        <f t="shared" si="1"/>
        <v>78.00253133333334</v>
      </c>
    </row>
    <row r="21" spans="1:7" ht="15">
      <c r="A21" t="s">
        <v>23</v>
      </c>
      <c r="B21">
        <f aca="true" t="shared" si="2" ref="B21:G21">STDEV(B5:B19)</f>
        <v>0.0066396367945199325</v>
      </c>
      <c r="C21">
        <f t="shared" si="2"/>
        <v>0.02167001867909623</v>
      </c>
      <c r="D21">
        <f t="shared" si="2"/>
        <v>0.07341638384681501</v>
      </c>
      <c r="E21">
        <f t="shared" si="2"/>
        <v>0.13586775750181299</v>
      </c>
      <c r="F21">
        <f t="shared" si="2"/>
        <v>0.013504695117236972</v>
      </c>
      <c r="G21">
        <f t="shared" si="2"/>
        <v>0.11597989319992817</v>
      </c>
    </row>
    <row r="23" ht="15">
      <c r="A23" t="s">
        <v>10</v>
      </c>
    </row>
    <row r="25" spans="1:5" ht="15">
      <c r="A25" t="s">
        <v>11</v>
      </c>
      <c r="B25" t="s">
        <v>12</v>
      </c>
      <c r="C25" t="s">
        <v>13</v>
      </c>
      <c r="D25" t="s">
        <v>14</v>
      </c>
      <c r="E25" t="s">
        <v>15</v>
      </c>
    </row>
    <row r="26" spans="1:5" ht="15">
      <c r="A26" t="s">
        <v>3</v>
      </c>
      <c r="B26" s="4">
        <v>0.31</v>
      </c>
      <c r="C26">
        <v>32.064</v>
      </c>
      <c r="D26">
        <f aca="true" t="shared" si="3" ref="D26:D31">B26/C26</f>
        <v>0.009668163672654691</v>
      </c>
      <c r="E26" s="4">
        <f>D26*D36</f>
        <v>0.027581329888300324</v>
      </c>
    </row>
    <row r="27" spans="1:5" ht="15">
      <c r="A27" t="s">
        <v>8</v>
      </c>
      <c r="B27" s="4">
        <v>78</v>
      </c>
      <c r="C27">
        <v>74.922</v>
      </c>
      <c r="D27">
        <f t="shared" si="3"/>
        <v>1.0410827260350766</v>
      </c>
      <c r="E27" s="4">
        <f>D27*D36</f>
        <v>2.97</v>
      </c>
    </row>
    <row r="28" spans="1:5" ht="15">
      <c r="A28" t="s">
        <v>6</v>
      </c>
      <c r="B28" s="4">
        <v>0.34</v>
      </c>
      <c r="C28">
        <v>209</v>
      </c>
      <c r="D28">
        <f>B28/C28</f>
        <v>0.0016267942583732058</v>
      </c>
      <c r="E28" s="4">
        <f>D28*D36</f>
        <v>0.004640917408906883</v>
      </c>
    </row>
    <row r="29" spans="1:5" ht="15">
      <c r="A29" t="s">
        <v>7</v>
      </c>
      <c r="B29" s="4">
        <v>1.52</v>
      </c>
      <c r="C29">
        <v>55.847</v>
      </c>
      <c r="D29">
        <f t="shared" si="3"/>
        <v>0.02721721847189643</v>
      </c>
      <c r="E29" s="4">
        <f>D29*D36</f>
        <v>0.07764525992030424</v>
      </c>
    </row>
    <row r="30" spans="1:7" ht="15">
      <c r="A30" t="s">
        <v>5</v>
      </c>
      <c r="B30" s="4">
        <v>18.54</v>
      </c>
      <c r="C30">
        <v>58.933</v>
      </c>
      <c r="D30">
        <f t="shared" si="3"/>
        <v>0.31459453956187533</v>
      </c>
      <c r="E30" s="4">
        <f>D30*D36</f>
        <v>0.8974750604663183</v>
      </c>
      <c r="F30" s="1" t="s">
        <v>19</v>
      </c>
      <c r="G30" s="4">
        <f>SUM(E29:E31)</f>
        <v>1.0256553433810016</v>
      </c>
    </row>
    <row r="31" spans="1:5" ht="15">
      <c r="A31" t="s">
        <v>4</v>
      </c>
      <c r="B31" s="4">
        <v>1.04</v>
      </c>
      <c r="C31">
        <v>58.71</v>
      </c>
      <c r="D31">
        <f t="shared" si="3"/>
        <v>0.01771418838358031</v>
      </c>
      <c r="E31" s="4">
        <f>D31*D36</f>
        <v>0.05053502299437915</v>
      </c>
    </row>
    <row r="32" spans="1:2" ht="15">
      <c r="A32" t="s">
        <v>16</v>
      </c>
      <c r="B32" s="4">
        <f>SUM(B26:B31)</f>
        <v>99.75000000000001</v>
      </c>
    </row>
    <row r="34" spans="3:6" ht="15">
      <c r="C34" t="s">
        <v>20</v>
      </c>
      <c r="F34" s="6">
        <v>2.97</v>
      </c>
    </row>
    <row r="36" spans="3:4" ht="15">
      <c r="C36" s="1" t="s">
        <v>17</v>
      </c>
      <c r="D36">
        <f>F34/D27</f>
        <v>2.852799230769231</v>
      </c>
    </row>
    <row r="37" ht="15">
      <c r="C37" s="1"/>
    </row>
    <row r="38" spans="1:4" ht="20.25">
      <c r="A38" s="2" t="s">
        <v>21</v>
      </c>
      <c r="B38" s="2"/>
      <c r="C38" s="5"/>
      <c r="D38" s="2" t="s">
        <v>43</v>
      </c>
    </row>
    <row r="40" spans="1:7" ht="21">
      <c r="A40" s="2" t="s">
        <v>22</v>
      </c>
      <c r="B40" s="3"/>
      <c r="C40" s="2"/>
      <c r="D40" s="2" t="s">
        <v>41</v>
      </c>
      <c r="E40" s="3"/>
      <c r="F40" s="3"/>
      <c r="G40" s="3"/>
    </row>
    <row r="41" ht="15">
      <c r="A41" t="s">
        <v>25</v>
      </c>
    </row>
    <row r="42" spans="1:4" ht="21">
      <c r="A42" s="2" t="s">
        <v>22</v>
      </c>
      <c r="D42" s="2" t="s">
        <v>42</v>
      </c>
    </row>
    <row r="43" ht="15">
      <c r="A43" t="s">
        <v>26</v>
      </c>
    </row>
    <row r="45" ht="15">
      <c r="A45" t="s">
        <v>27</v>
      </c>
    </row>
    <row r="46" ht="15">
      <c r="A46" t="s">
        <v>28</v>
      </c>
    </row>
    <row r="47" ht="15">
      <c r="A47" t="s">
        <v>29</v>
      </c>
    </row>
    <row r="48" ht="15">
      <c r="A48" t="s">
        <v>30</v>
      </c>
    </row>
    <row r="49" ht="15">
      <c r="A49" t="s">
        <v>31</v>
      </c>
    </row>
    <row r="50" ht="15">
      <c r="A50" t="s">
        <v>32</v>
      </c>
    </row>
    <row r="51" ht="15">
      <c r="A51" t="s">
        <v>33</v>
      </c>
    </row>
    <row r="52" ht="15">
      <c r="A52" t="s">
        <v>34</v>
      </c>
    </row>
    <row r="53" ht="15">
      <c r="A53" t="s">
        <v>35</v>
      </c>
    </row>
    <row r="54" ht="15">
      <c r="A54" t="s">
        <v>36</v>
      </c>
    </row>
    <row r="55" ht="15">
      <c r="A55" t="s">
        <v>37</v>
      </c>
    </row>
    <row r="56" ht="15">
      <c r="A56" t="s">
        <v>38</v>
      </c>
    </row>
    <row r="58" ht="15">
      <c r="A58" t="s">
        <v>39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2011-03-18T19:56:55Z</cp:lastPrinted>
  <dcterms:created xsi:type="dcterms:W3CDTF">2010-11-11T16:10:34Z</dcterms:created>
  <dcterms:modified xsi:type="dcterms:W3CDTF">2011-09-01T15:07:34Z</dcterms:modified>
  <cp:category/>
  <cp:version/>
  <cp:contentType/>
  <cp:contentStatus/>
</cp:coreProperties>
</file>