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576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<sst xmlns="http://schemas.openxmlformats.org/spreadsheetml/2006/main" count="79" uniqueCount="55">
  <si>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</si>
  <si>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</si>
  <si>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</si>
  <si>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</si>
  <si>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</si>
  <si>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</si>
  <si>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</si>
  <si>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</si>
  <si>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</si>
  <si>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</si>
  <si>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</si>
  <si>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</si>
  <si>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</si>
  <si>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</si>
  <si>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</si>
  <si>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Ox</t>
  </si>
  <si>
    <t>Wt</t>
  </si>
  <si>
    <t>Percents</t>
  </si>
  <si>
    <t>Average</t>
  </si>
  <si>
    <t>Standard</t>
  </si>
  <si>
    <t>Dev</t>
  </si>
  <si>
    <t>Si</t>
  </si>
  <si>
    <t>S</t>
  </si>
  <si>
    <t>Fe</t>
  </si>
  <si>
    <t>Cu</t>
  </si>
  <si>
    <t>Zn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</si>
  <si>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</si>
  <si>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</si>
  <si>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</si>
  <si>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</si>
  <si>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</si>
  <si>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</si>
  <si>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</si>
  <si>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</si>
  <si>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</si>
  <si>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</si>
  <si>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</si>
  <si>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</si>
  <si>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PET</t>
  </si>
  <si>
    <t>chalcopy</t>
  </si>
  <si>
    <t>LIF</t>
  </si>
  <si>
    <t>ZnS</t>
  </si>
  <si>
    <t>average</t>
  </si>
  <si>
    <t>stdev</t>
  </si>
  <si>
    <t>not present in the wds scan; not in totals</t>
  </si>
  <si>
    <t>Sum</t>
  </si>
  <si>
    <t>sphalerite R060636</t>
  </si>
  <si>
    <t>Atom weights</t>
  </si>
  <si>
    <t>Atomic proportions</t>
  </si>
  <si>
    <t>Atom numbers normalized to 2 apfu</t>
  </si>
  <si>
    <t>Total</t>
  </si>
  <si>
    <t>in formula</t>
  </si>
  <si>
    <t>ideal</t>
  </si>
  <si>
    <t>measured</t>
  </si>
  <si>
    <r>
      <t>Zn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</si>
</sst>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L33" sqref="L33"/>
    </sheetView>
  </sheetViews>
  <sheetFormatPr defaultColWidth="9.00390625" defaultRowHeight="13.5"/>
  <cols>
    <col min="1" max="16384" width="5.25390625" style="1" customWidth="1"/>
  </cols>
  <sheetData>
    <row r="1" spans="2:4" ht="12.75">
      <c r="B1" s="7" t="s">
        <v>46</v>
      </c>
      <c r="C1" s="7"/>
      <c r="D1" s="7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42</v>
      </c>
      <c r="S3" s="1" t="s">
        <v>43</v>
      </c>
    </row>
    <row r="4" spans="1:20" ht="12.75">
      <c r="A4" s="1" t="s">
        <v>25</v>
      </c>
      <c r="B4" s="2">
        <v>66.24</v>
      </c>
      <c r="C4" s="1">
        <v>66.62</v>
      </c>
      <c r="D4" s="1">
        <v>66.11</v>
      </c>
      <c r="E4" s="1">
        <v>66.8</v>
      </c>
      <c r="F4" s="1">
        <v>66.43</v>
      </c>
      <c r="G4" s="1">
        <v>66.16</v>
      </c>
      <c r="H4" s="1">
        <v>66.74</v>
      </c>
      <c r="I4" s="1">
        <v>66.35</v>
      </c>
      <c r="J4" s="1">
        <v>66.66</v>
      </c>
      <c r="K4" s="1">
        <v>66.22</v>
      </c>
      <c r="L4" s="1">
        <v>66.2</v>
      </c>
      <c r="M4" s="1">
        <v>66.9</v>
      </c>
      <c r="N4" s="1">
        <v>65.97</v>
      </c>
      <c r="O4" s="1">
        <v>66.79</v>
      </c>
      <c r="P4" s="1">
        <v>67.22</v>
      </c>
      <c r="Q4" s="2"/>
      <c r="R4" s="2">
        <f>AVERAGE(B4:P4)</f>
        <v>66.494</v>
      </c>
      <c r="S4" s="2">
        <f>STDEV(B4:P4)</f>
        <v>0.35471920484468195</v>
      </c>
      <c r="T4" s="2"/>
    </row>
    <row r="5" spans="1:20" ht="12.75">
      <c r="A5" s="1" t="s">
        <v>22</v>
      </c>
      <c r="B5" s="2">
        <v>33.02</v>
      </c>
      <c r="C5" s="2">
        <v>32.76</v>
      </c>
      <c r="D5" s="2">
        <v>33.1</v>
      </c>
      <c r="E5" s="2">
        <v>32.62</v>
      </c>
      <c r="F5" s="2">
        <v>32.89</v>
      </c>
      <c r="G5" s="2">
        <v>32.69</v>
      </c>
      <c r="H5" s="2">
        <v>32.84</v>
      </c>
      <c r="I5" s="2">
        <v>32.97</v>
      </c>
      <c r="J5" s="2">
        <v>33.14</v>
      </c>
      <c r="K5" s="2">
        <v>32.99</v>
      </c>
      <c r="L5" s="2">
        <v>32.93</v>
      </c>
      <c r="M5" s="2">
        <v>33.24</v>
      </c>
      <c r="N5" s="2">
        <v>33.33</v>
      </c>
      <c r="O5" s="2">
        <v>32.75</v>
      </c>
      <c r="P5" s="2">
        <v>32.78</v>
      </c>
      <c r="Q5" s="2"/>
      <c r="R5" s="2">
        <f>AVERAGE(B5:P5)</f>
        <v>32.93666666666666</v>
      </c>
      <c r="S5" s="2">
        <f>STDEV(B5:P5)</f>
        <v>0.20510160083967982</v>
      </c>
      <c r="T5" s="2"/>
    </row>
    <row r="6" spans="1:20" s="3" customFormat="1" ht="12.75">
      <c r="A6" s="3" t="s">
        <v>23</v>
      </c>
      <c r="B6" s="4">
        <v>0</v>
      </c>
      <c r="C6" s="4">
        <v>0.05</v>
      </c>
      <c r="D6" s="4">
        <v>0.07</v>
      </c>
      <c r="E6" s="4">
        <v>0.07</v>
      </c>
      <c r="F6" s="4">
        <v>0.08</v>
      </c>
      <c r="G6" s="4">
        <v>0.06</v>
      </c>
      <c r="H6" s="4">
        <v>0.05</v>
      </c>
      <c r="I6" s="4">
        <v>0.08</v>
      </c>
      <c r="J6" s="4">
        <v>0.11</v>
      </c>
      <c r="K6" s="4">
        <v>0.06</v>
      </c>
      <c r="L6" s="4">
        <v>0.05</v>
      </c>
      <c r="M6" s="4">
        <v>0.06</v>
      </c>
      <c r="N6" s="4">
        <v>0.05</v>
      </c>
      <c r="O6" s="4">
        <v>0.04</v>
      </c>
      <c r="P6" s="4">
        <v>0.07</v>
      </c>
      <c r="Q6" s="4"/>
      <c r="R6" s="2">
        <f>AVERAGE(B6:P6)</f>
        <v>0.060000000000000026</v>
      </c>
      <c r="S6" s="2">
        <f>STDEV(B6:P6)</f>
        <v>0.02390457218668782</v>
      </c>
      <c r="T6" s="4" t="s">
        <v>44</v>
      </c>
    </row>
    <row r="7" spans="1:20" s="3" customFormat="1" ht="12.75">
      <c r="A7" s="3" t="s">
        <v>21</v>
      </c>
      <c r="B7" s="4">
        <v>0.01</v>
      </c>
      <c r="C7" s="4">
        <v>0.02</v>
      </c>
      <c r="D7" s="4">
        <v>0.01</v>
      </c>
      <c r="E7" s="4">
        <v>0.03</v>
      </c>
      <c r="F7" s="4">
        <v>0.02</v>
      </c>
      <c r="G7" s="4">
        <v>0.02</v>
      </c>
      <c r="H7" s="4">
        <v>0.02</v>
      </c>
      <c r="I7" s="4">
        <v>0.02</v>
      </c>
      <c r="J7" s="4">
        <v>0.01</v>
      </c>
      <c r="K7" s="4">
        <v>0.02</v>
      </c>
      <c r="L7" s="4">
        <v>0.02</v>
      </c>
      <c r="M7" s="4">
        <v>0.03</v>
      </c>
      <c r="N7" s="4">
        <v>0.02</v>
      </c>
      <c r="O7" s="4">
        <v>0.02</v>
      </c>
      <c r="P7" s="4">
        <v>0.01</v>
      </c>
      <c r="Q7" s="4"/>
      <c r="R7" s="2">
        <f>AVERAGE(B7:P7)</f>
        <v>0.018666666666666665</v>
      </c>
      <c r="S7" s="2">
        <f>STDEV(B7:P7)</f>
        <v>0.006399404734221851</v>
      </c>
      <c r="T7" s="4" t="s">
        <v>44</v>
      </c>
    </row>
    <row r="8" spans="1:20" s="3" customFormat="1" ht="12.75">
      <c r="A8" s="3" t="s">
        <v>24</v>
      </c>
      <c r="B8" s="4">
        <v>0.01</v>
      </c>
      <c r="C8" s="4">
        <v>0.01</v>
      </c>
      <c r="D8" s="4">
        <v>0</v>
      </c>
      <c r="E8" s="4">
        <v>0.09</v>
      </c>
      <c r="F8" s="4">
        <v>0.01</v>
      </c>
      <c r="G8" s="4">
        <v>0</v>
      </c>
      <c r="H8" s="4">
        <v>0.01</v>
      </c>
      <c r="I8" s="4">
        <v>0.03</v>
      </c>
      <c r="J8" s="4">
        <v>0.08</v>
      </c>
      <c r="K8" s="4">
        <v>0</v>
      </c>
      <c r="L8" s="4">
        <v>0.01</v>
      </c>
      <c r="M8" s="4">
        <v>0.04</v>
      </c>
      <c r="N8" s="4">
        <v>0.01</v>
      </c>
      <c r="O8" s="4">
        <v>0.05</v>
      </c>
      <c r="P8" s="4">
        <v>0.01</v>
      </c>
      <c r="Q8" s="4"/>
      <c r="R8" s="2">
        <f>AVERAGE(B8:P8)</f>
        <v>0.024</v>
      </c>
      <c r="S8" s="2">
        <f>STDEV(B8:P8)</f>
        <v>0.02873524466076956</v>
      </c>
      <c r="T8" s="4" t="s">
        <v>44</v>
      </c>
    </row>
    <row r="9" spans="1:20" ht="12.75">
      <c r="A9" s="1" t="s">
        <v>26</v>
      </c>
      <c r="B9" s="2">
        <f>SUM(B4:B5)</f>
        <v>99.25999999999999</v>
      </c>
      <c r="C9" s="2">
        <f aca="true" t="shared" si="0" ref="C9:P9">SUM(C4:C5)</f>
        <v>99.38</v>
      </c>
      <c r="D9" s="2">
        <f t="shared" si="0"/>
        <v>99.21000000000001</v>
      </c>
      <c r="E9" s="2">
        <f t="shared" si="0"/>
        <v>99.41999999999999</v>
      </c>
      <c r="F9" s="2">
        <f t="shared" si="0"/>
        <v>99.32000000000001</v>
      </c>
      <c r="G9" s="2">
        <f t="shared" si="0"/>
        <v>98.85</v>
      </c>
      <c r="H9" s="2">
        <f t="shared" si="0"/>
        <v>99.58</v>
      </c>
      <c r="I9" s="2">
        <f t="shared" si="0"/>
        <v>99.32</v>
      </c>
      <c r="J9" s="2">
        <f t="shared" si="0"/>
        <v>99.8</v>
      </c>
      <c r="K9" s="2">
        <f t="shared" si="0"/>
        <v>99.21000000000001</v>
      </c>
      <c r="L9" s="2">
        <f t="shared" si="0"/>
        <v>99.13</v>
      </c>
      <c r="M9" s="2">
        <f t="shared" si="0"/>
        <v>100.14000000000001</v>
      </c>
      <c r="N9" s="2">
        <f t="shared" si="0"/>
        <v>99.3</v>
      </c>
      <c r="O9" s="2">
        <f t="shared" si="0"/>
        <v>99.54</v>
      </c>
      <c r="P9" s="2">
        <f t="shared" si="0"/>
        <v>100</v>
      </c>
      <c r="Q9" s="2"/>
      <c r="R9" s="2">
        <f>AVERAGE(B9:P9)</f>
        <v>99.43066666666667</v>
      </c>
      <c r="S9" s="2">
        <f>STDEV(B9:P9)</f>
        <v>0.3376698866926814</v>
      </c>
      <c r="T9" s="2"/>
    </row>
    <row r="10" spans="2:20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" t="s">
        <v>47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" t="s">
        <v>25</v>
      </c>
      <c r="B12" s="5">
        <v>65.409</v>
      </c>
      <c r="C12" s="5">
        <v>65.409</v>
      </c>
      <c r="D12" s="5">
        <v>65.409</v>
      </c>
      <c r="E12" s="5">
        <v>65.409</v>
      </c>
      <c r="F12" s="5">
        <v>65.409</v>
      </c>
      <c r="G12" s="5">
        <v>65.409</v>
      </c>
      <c r="H12" s="5">
        <v>65.409</v>
      </c>
      <c r="I12" s="5">
        <v>65.409</v>
      </c>
      <c r="J12" s="5">
        <v>65.409</v>
      </c>
      <c r="K12" s="5">
        <v>65.409</v>
      </c>
      <c r="L12" s="5">
        <v>65.409</v>
      </c>
      <c r="M12" s="5">
        <v>65.409</v>
      </c>
      <c r="N12" s="5">
        <v>65.409</v>
      </c>
      <c r="O12" s="5">
        <v>65.409</v>
      </c>
      <c r="P12" s="5">
        <v>65.409</v>
      </c>
      <c r="Q12" s="5"/>
      <c r="R12" s="5"/>
      <c r="S12" s="5"/>
      <c r="T12" s="2"/>
    </row>
    <row r="13" spans="1:20" ht="12.75">
      <c r="A13" s="1" t="s">
        <v>22</v>
      </c>
      <c r="B13" s="5">
        <v>32.065</v>
      </c>
      <c r="C13" s="5">
        <v>32.065</v>
      </c>
      <c r="D13" s="5">
        <v>32.065</v>
      </c>
      <c r="E13" s="5">
        <v>32.065</v>
      </c>
      <c r="F13" s="5">
        <v>32.065</v>
      </c>
      <c r="G13" s="5">
        <v>32.065</v>
      </c>
      <c r="H13" s="5">
        <v>32.065</v>
      </c>
      <c r="I13" s="5">
        <v>32.065</v>
      </c>
      <c r="J13" s="5">
        <v>32.065</v>
      </c>
      <c r="K13" s="5">
        <v>32.065</v>
      </c>
      <c r="L13" s="5">
        <v>32.065</v>
      </c>
      <c r="M13" s="5">
        <v>32.065</v>
      </c>
      <c r="N13" s="5">
        <v>32.065</v>
      </c>
      <c r="O13" s="5">
        <v>32.065</v>
      </c>
      <c r="P13" s="5">
        <v>32.065</v>
      </c>
      <c r="Q13" s="5"/>
      <c r="R13" s="5"/>
      <c r="S13" s="5"/>
      <c r="T13" s="2"/>
    </row>
    <row r="14" spans="2:20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"/>
    </row>
    <row r="15" spans="1:20" ht="12.75">
      <c r="A15" s="1" t="s">
        <v>48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"/>
    </row>
    <row r="16" spans="1:20" ht="12.75">
      <c r="A16" s="1" t="s">
        <v>25</v>
      </c>
      <c r="B16" s="5">
        <f>B4/B12</f>
        <v>1.012704673668761</v>
      </c>
      <c r="C16" s="5">
        <f aca="true" t="shared" si="1" ref="C16:P17">C4/C12</f>
        <v>1.0185142717363054</v>
      </c>
      <c r="D16" s="5">
        <f t="shared" si="1"/>
        <v>1.0107171795930223</v>
      </c>
      <c r="E16" s="5">
        <f t="shared" si="1"/>
        <v>1.0212661866104051</v>
      </c>
      <c r="F16" s="5">
        <f t="shared" si="1"/>
        <v>1.0156094727025333</v>
      </c>
      <c r="G16" s="5">
        <f t="shared" si="1"/>
        <v>1.0114816003913834</v>
      </c>
      <c r="H16" s="5">
        <f t="shared" si="1"/>
        <v>1.0203488816523718</v>
      </c>
      <c r="I16" s="5">
        <f t="shared" si="1"/>
        <v>1.0143863994251554</v>
      </c>
      <c r="J16" s="5">
        <f t="shared" si="1"/>
        <v>1.0191258083749941</v>
      </c>
      <c r="K16" s="5">
        <f t="shared" si="1"/>
        <v>1.0123989053494167</v>
      </c>
      <c r="L16" s="5">
        <f t="shared" si="1"/>
        <v>1.0120931370300723</v>
      </c>
      <c r="M16" s="5">
        <f t="shared" si="1"/>
        <v>1.0227950282071274</v>
      </c>
      <c r="N16" s="5">
        <f t="shared" si="1"/>
        <v>1.0085768013576113</v>
      </c>
      <c r="O16" s="5">
        <f t="shared" si="1"/>
        <v>1.021113302450733</v>
      </c>
      <c r="P16" s="5">
        <f t="shared" si="1"/>
        <v>1.0276873213166382</v>
      </c>
      <c r="Q16" s="5"/>
      <c r="R16" s="5"/>
      <c r="S16" s="5"/>
      <c r="T16" s="2"/>
    </row>
    <row r="17" spans="1:20" ht="12.75">
      <c r="A17" s="1" t="s">
        <v>22</v>
      </c>
      <c r="B17" s="5">
        <f>B5/B13</f>
        <v>1.0297832527678155</v>
      </c>
      <c r="C17" s="5">
        <f t="shared" si="1"/>
        <v>1.0216747232184624</v>
      </c>
      <c r="D17" s="5">
        <f t="shared" si="1"/>
        <v>1.0322781849368472</v>
      </c>
      <c r="E17" s="5">
        <f t="shared" si="1"/>
        <v>1.017308591922657</v>
      </c>
      <c r="F17" s="5">
        <f t="shared" si="1"/>
        <v>1.025728987993139</v>
      </c>
      <c r="G17" s="5">
        <f t="shared" si="1"/>
        <v>1.0194916575705597</v>
      </c>
      <c r="H17" s="5">
        <f t="shared" si="1"/>
        <v>1.0241696553874944</v>
      </c>
      <c r="I17" s="5">
        <f t="shared" si="1"/>
        <v>1.0282239201621706</v>
      </c>
      <c r="J17" s="5">
        <f t="shared" si="1"/>
        <v>1.0335256510213628</v>
      </c>
      <c r="K17" s="5">
        <f t="shared" si="1"/>
        <v>1.0288476532044286</v>
      </c>
      <c r="L17" s="5">
        <f t="shared" si="1"/>
        <v>1.026976454077655</v>
      </c>
      <c r="M17" s="5">
        <f t="shared" si="1"/>
        <v>1.0366443162326526</v>
      </c>
      <c r="N17" s="5">
        <f t="shared" si="1"/>
        <v>1.039451114922813</v>
      </c>
      <c r="O17" s="5">
        <f t="shared" si="1"/>
        <v>1.0213628566973336</v>
      </c>
      <c r="P17" s="5">
        <f t="shared" si="1"/>
        <v>1.0222984562607205</v>
      </c>
      <c r="Q17" s="5"/>
      <c r="R17" s="5"/>
      <c r="S17" s="5"/>
      <c r="T17" s="2"/>
    </row>
    <row r="18" spans="1:20" ht="12.75">
      <c r="A18" s="1" t="s">
        <v>45</v>
      </c>
      <c r="B18" s="5">
        <f>SUM(B16:B17)</f>
        <v>2.0424879264365767</v>
      </c>
      <c r="C18" s="5">
        <f aca="true" t="shared" si="2" ref="C18:P18">SUM(C16:C17)</f>
        <v>2.040188994954768</v>
      </c>
      <c r="D18" s="5">
        <f t="shared" si="2"/>
        <v>2.0429953645298697</v>
      </c>
      <c r="E18" s="5">
        <f t="shared" si="2"/>
        <v>2.038574778533062</v>
      </c>
      <c r="F18" s="5">
        <f t="shared" si="2"/>
        <v>2.0413384606956724</v>
      </c>
      <c r="G18" s="5">
        <f t="shared" si="2"/>
        <v>2.030973257961943</v>
      </c>
      <c r="H18" s="5">
        <f t="shared" si="2"/>
        <v>2.044518537039866</v>
      </c>
      <c r="I18" s="5">
        <f t="shared" si="2"/>
        <v>2.042610319587326</v>
      </c>
      <c r="J18" s="5">
        <f t="shared" si="2"/>
        <v>2.052651459396357</v>
      </c>
      <c r="K18" s="5">
        <f t="shared" si="2"/>
        <v>2.041246558553845</v>
      </c>
      <c r="L18" s="5">
        <f t="shared" si="2"/>
        <v>2.0390695911077272</v>
      </c>
      <c r="M18" s="5">
        <f t="shared" si="2"/>
        <v>2.05943934443978</v>
      </c>
      <c r="N18" s="5">
        <f t="shared" si="2"/>
        <v>2.0480279162804242</v>
      </c>
      <c r="O18" s="5">
        <f t="shared" si="2"/>
        <v>2.042476159148067</v>
      </c>
      <c r="P18" s="5">
        <f t="shared" si="2"/>
        <v>2.0499857775773584</v>
      </c>
      <c r="Q18" s="5"/>
      <c r="R18" s="5"/>
      <c r="S18" s="5"/>
      <c r="T18" s="2"/>
    </row>
    <row r="19" spans="2:20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"/>
    </row>
    <row r="20" spans="1:20" ht="12.75">
      <c r="A20" s="1" t="s">
        <v>49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" t="s">
        <v>42</v>
      </c>
      <c r="S20" s="1" t="s">
        <v>43</v>
      </c>
      <c r="T20" s="2" t="s">
        <v>51</v>
      </c>
    </row>
    <row r="21" spans="1:20" ht="12.75">
      <c r="A21" s="1" t="s">
        <v>25</v>
      </c>
      <c r="B21" s="5">
        <f>B16*2/B18</f>
        <v>0.9916383451387882</v>
      </c>
      <c r="C21" s="5">
        <f aca="true" t="shared" si="3" ref="C21:P21">C16*2/C18</f>
        <v>0.9984509025928613</v>
      </c>
      <c r="D21" s="5">
        <f t="shared" si="3"/>
        <v>0.9894463757881375</v>
      </c>
      <c r="E21" s="5">
        <f t="shared" si="3"/>
        <v>1.0019413536993702</v>
      </c>
      <c r="F21" s="5">
        <f t="shared" si="3"/>
        <v>0.9950427058102079</v>
      </c>
      <c r="G21" s="5">
        <f t="shared" si="3"/>
        <v>0.9960560499022946</v>
      </c>
      <c r="H21" s="5">
        <f t="shared" si="3"/>
        <v>0.9981312110084097</v>
      </c>
      <c r="I21" s="5">
        <f t="shared" si="3"/>
        <v>0.9932255699462974</v>
      </c>
      <c r="J21" s="5">
        <f t="shared" si="3"/>
        <v>0.9929847599891102</v>
      </c>
      <c r="K21" s="5">
        <f t="shared" si="3"/>
        <v>0.9919418123273334</v>
      </c>
      <c r="L21" s="5">
        <f t="shared" si="3"/>
        <v>0.9927009273678113</v>
      </c>
      <c r="M21" s="5">
        <f t="shared" si="3"/>
        <v>0.9932752144107004</v>
      </c>
      <c r="N21" s="5">
        <f t="shared" si="3"/>
        <v>0.9849248570687089</v>
      </c>
      <c r="O21" s="5">
        <f t="shared" si="3"/>
        <v>0.9998778177921525</v>
      </c>
      <c r="P21" s="5">
        <f t="shared" si="3"/>
        <v>1.00262873289896</v>
      </c>
      <c r="Q21" s="5"/>
      <c r="R21" s="5">
        <f>AVERAGE(B21:P21)</f>
        <v>0.9948177757160761</v>
      </c>
      <c r="S21" s="5">
        <f>STDEV(B21:P21)</f>
        <v>0.004788230742419598</v>
      </c>
      <c r="T21" s="6">
        <v>1</v>
      </c>
    </row>
    <row r="22" spans="1:20" ht="12.75">
      <c r="A22" s="1" t="s">
        <v>22</v>
      </c>
      <c r="B22" s="5">
        <f>B17*2/B18</f>
        <v>1.0083616548612115</v>
      </c>
      <c r="C22" s="5">
        <f aca="true" t="shared" si="4" ref="C22:P22">C17*2/C18</f>
        <v>1.0015490974071384</v>
      </c>
      <c r="D22" s="5">
        <f t="shared" si="4"/>
        <v>1.0105536242118622</v>
      </c>
      <c r="E22" s="5">
        <f t="shared" si="4"/>
        <v>0.9980586463006297</v>
      </c>
      <c r="F22" s="5">
        <f t="shared" si="4"/>
        <v>1.004957294189792</v>
      </c>
      <c r="G22" s="5">
        <f t="shared" si="4"/>
        <v>1.0039439500977057</v>
      </c>
      <c r="H22" s="5">
        <f t="shared" si="4"/>
        <v>1.0018687889915905</v>
      </c>
      <c r="I22" s="5">
        <f t="shared" si="4"/>
        <v>1.0067744300537023</v>
      </c>
      <c r="J22" s="5">
        <f t="shared" si="4"/>
        <v>1.0070152400108898</v>
      </c>
      <c r="K22" s="5">
        <f t="shared" si="4"/>
        <v>1.0080581876726669</v>
      </c>
      <c r="L22" s="5">
        <f t="shared" si="4"/>
        <v>1.0072990726321887</v>
      </c>
      <c r="M22" s="5">
        <f t="shared" si="4"/>
        <v>1.0067247855892996</v>
      </c>
      <c r="N22" s="5">
        <f t="shared" si="4"/>
        <v>1.0150751429312912</v>
      </c>
      <c r="O22" s="5">
        <f t="shared" si="4"/>
        <v>1.0001221822078474</v>
      </c>
      <c r="P22" s="5">
        <f t="shared" si="4"/>
        <v>0.9973712671010401</v>
      </c>
      <c r="Q22" s="5"/>
      <c r="R22" s="5">
        <f>AVERAGE(B22:P22)</f>
        <v>1.0051822242839237</v>
      </c>
      <c r="S22" s="5">
        <f>STDEV(B22:P22)</f>
        <v>0.004788230742406349</v>
      </c>
      <c r="T22" s="6">
        <v>1</v>
      </c>
    </row>
    <row r="23" spans="1:20" ht="12.75">
      <c r="A23" s="1" t="s">
        <v>50</v>
      </c>
      <c r="B23" s="5">
        <f>SUM(B21:B22)</f>
        <v>1.9999999999999998</v>
      </c>
      <c r="C23" s="5">
        <f aca="true" t="shared" si="5" ref="C23:P23">SUM(C21:C22)</f>
        <v>1.9999999999999996</v>
      </c>
      <c r="D23" s="5">
        <f t="shared" si="5"/>
        <v>1.9999999999999998</v>
      </c>
      <c r="E23" s="5">
        <f t="shared" si="5"/>
        <v>2</v>
      </c>
      <c r="F23" s="5">
        <f t="shared" si="5"/>
        <v>2</v>
      </c>
      <c r="G23" s="5">
        <f t="shared" si="5"/>
        <v>2</v>
      </c>
      <c r="H23" s="5">
        <f t="shared" si="5"/>
        <v>2</v>
      </c>
      <c r="I23" s="5">
        <f t="shared" si="5"/>
        <v>1.9999999999999996</v>
      </c>
      <c r="J23" s="5">
        <f t="shared" si="5"/>
        <v>2</v>
      </c>
      <c r="K23" s="5">
        <f t="shared" si="5"/>
        <v>2</v>
      </c>
      <c r="L23" s="5">
        <f t="shared" si="5"/>
        <v>2</v>
      </c>
      <c r="M23" s="5">
        <f t="shared" si="5"/>
        <v>2</v>
      </c>
      <c r="N23" s="5">
        <f t="shared" si="5"/>
        <v>2</v>
      </c>
      <c r="O23" s="5">
        <f t="shared" si="5"/>
        <v>2</v>
      </c>
      <c r="P23" s="5">
        <f t="shared" si="5"/>
        <v>2</v>
      </c>
      <c r="Q23" s="2"/>
      <c r="R23" s="5">
        <f>AVERAGE(B23:P23)</f>
        <v>2</v>
      </c>
      <c r="S23" s="5">
        <f>STDEV(B23:P23)</f>
        <v>0</v>
      </c>
      <c r="T23" s="2"/>
    </row>
    <row r="24" spans="2:20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18" ht="18.75">
      <c r="B25" s="2"/>
      <c r="C25" s="2"/>
      <c r="D25" s="2" t="s">
        <v>52</v>
      </c>
      <c r="E25" s="2"/>
      <c r="F25" s="2"/>
      <c r="G25" s="2"/>
      <c r="H25" s="8" t="s">
        <v>41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4:8" ht="20.25">
      <c r="D26" s="1" t="s">
        <v>53</v>
      </c>
      <c r="H26" s="9" t="s">
        <v>54</v>
      </c>
    </row>
    <row r="27" ht="14.25"/>
    <row r="28" spans="1:8" ht="12.75">
      <c r="A28" s="1" t="s">
        <v>27</v>
      </c>
      <c r="B28" s="1" t="s">
        <v>28</v>
      </c>
      <c r="C28" s="1" t="s">
        <v>29</v>
      </c>
      <c r="D28" s="1" t="s">
        <v>30</v>
      </c>
      <c r="E28" s="1" t="s">
        <v>31</v>
      </c>
      <c r="F28" s="1" t="s">
        <v>32</v>
      </c>
      <c r="G28" s="1" t="s">
        <v>33</v>
      </c>
      <c r="H28" s="1" t="s">
        <v>34</v>
      </c>
    </row>
    <row r="29" spans="1:8" ht="12.75">
      <c r="A29" s="1" t="s">
        <v>35</v>
      </c>
      <c r="B29" s="1" t="s">
        <v>21</v>
      </c>
      <c r="C29" s="1" t="s">
        <v>36</v>
      </c>
      <c r="D29" s="1">
        <v>20</v>
      </c>
      <c r="E29" s="1">
        <v>10</v>
      </c>
      <c r="F29" s="1">
        <v>600</v>
      </c>
      <c r="G29" s="1">
        <v>-600</v>
      </c>
      <c r="H29" s="1" t="s">
        <v>37</v>
      </c>
    </row>
    <row r="30" spans="1:8" ht="12.75">
      <c r="A30" s="1" t="s">
        <v>38</v>
      </c>
      <c r="B30" s="1" t="s">
        <v>22</v>
      </c>
      <c r="C30" s="1" t="s">
        <v>36</v>
      </c>
      <c r="D30" s="1">
        <v>20</v>
      </c>
      <c r="E30" s="1">
        <v>10</v>
      </c>
      <c r="F30" s="1">
        <v>600</v>
      </c>
      <c r="G30" s="1">
        <v>-600</v>
      </c>
      <c r="H30" s="1" t="s">
        <v>39</v>
      </c>
    </row>
    <row r="31" spans="1:8" ht="12.75">
      <c r="A31" s="1" t="s">
        <v>40</v>
      </c>
      <c r="B31" s="1" t="s">
        <v>23</v>
      </c>
      <c r="C31" s="1" t="s">
        <v>36</v>
      </c>
      <c r="D31" s="1">
        <v>20</v>
      </c>
      <c r="E31" s="1">
        <v>10</v>
      </c>
      <c r="F31" s="1">
        <v>500</v>
      </c>
      <c r="G31" s="1">
        <v>-500</v>
      </c>
      <c r="H31" s="1" t="s">
        <v>39</v>
      </c>
    </row>
    <row r="32" spans="1:8" ht="12.75">
      <c r="A32" s="1" t="s">
        <v>40</v>
      </c>
      <c r="B32" s="1" t="s">
        <v>24</v>
      </c>
      <c r="C32" s="1" t="s">
        <v>36</v>
      </c>
      <c r="D32" s="1">
        <v>20</v>
      </c>
      <c r="E32" s="1">
        <v>10</v>
      </c>
      <c r="F32" s="1">
        <v>500</v>
      </c>
      <c r="G32" s="1">
        <v>-500</v>
      </c>
      <c r="H32" s="1" t="s">
        <v>39</v>
      </c>
    </row>
    <row r="33" spans="1:8" ht="12.75">
      <c r="A33" s="1" t="s">
        <v>40</v>
      </c>
      <c r="B33" s="1" t="s">
        <v>25</v>
      </c>
      <c r="C33" s="1" t="s">
        <v>36</v>
      </c>
      <c r="D33" s="1">
        <v>20</v>
      </c>
      <c r="E33" s="1">
        <v>10</v>
      </c>
      <c r="F33" s="1">
        <v>500</v>
      </c>
      <c r="G33" s="1">
        <v>-500</v>
      </c>
      <c r="H33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2006-12-18T23:09:01Z</dcterms:created>
  <dcterms:modified xsi:type="dcterms:W3CDTF">2008-06-05T02:27:35Z</dcterms:modified>
  <cp:category/>
  <cp:version/>
  <cp:contentType/>
  <cp:contentStatus/>
</cp:coreProperties>
</file>