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96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<sst xmlns="http://schemas.openxmlformats.org/spreadsheetml/2006/main" count="143" uniqueCount="81">
  <si>
    <t>#182</t>
  </si>
  <si>
    <t>#184</t>
  </si>
  <si>
    <t>#185</t>
  </si>
  <si>
    <t>#186</t>
  </si>
  <si>
    <t>#187</t>
  </si>
  <si>
    <t>#188</t>
  </si>
  <si>
    <t>#189</t>
  </si>
  <si>
    <t>#194</t>
  </si>
  <si>
    <t>#196</t>
  </si>
  <si>
    <t>#197</t>
  </si>
  <si>
    <t>#198</t>
  </si>
  <si>
    <t>#200</t>
  </si>
  <si>
    <t>Ox</t>
  </si>
  <si>
    <t>Percents</t>
  </si>
  <si>
    <t>Standard</t>
  </si>
  <si>
    <t>Dev</t>
  </si>
  <si>
    <t>Na2O</t>
  </si>
  <si>
    <t>F</t>
  </si>
  <si>
    <t>K2O</t>
  </si>
  <si>
    <t>SiO2</t>
  </si>
  <si>
    <t>MgO</t>
  </si>
  <si>
    <t>Al2O3</t>
  </si>
  <si>
    <t>CaO</t>
  </si>
  <si>
    <t>Cl</t>
  </si>
  <si>
    <t>SO2</t>
  </si>
  <si>
    <t>SrO</t>
  </si>
  <si>
    <t>FeO</t>
  </si>
  <si>
    <t>MnO</t>
  </si>
  <si>
    <t>TiO2</t>
  </si>
  <si>
    <t>Totals</t>
  </si>
  <si>
    <t>Na</t>
  </si>
  <si>
    <t>K</t>
  </si>
  <si>
    <t>Si</t>
  </si>
  <si>
    <t>Mg</t>
  </si>
  <si>
    <t>Al</t>
  </si>
  <si>
    <t>Ca</t>
  </si>
  <si>
    <t>S</t>
  </si>
  <si>
    <t>Sr</t>
  </si>
  <si>
    <t>Fe</t>
  </si>
  <si>
    <t>Mn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</si>
  <si>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</si>
  <si>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</si>
  <si>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</si>
  <si>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</si>
  <si>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</si>
  <si>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</si>
  <si>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</si>
  <si>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</si>
  <si>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</si>
  <si>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</si>
  <si>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</si>
  <si>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</si>
  <si>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</si>
  <si>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</si>
  <si>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anor-s</t>
  </si>
  <si>
    <t>PET</t>
  </si>
  <si>
    <t>kspar-OR1</t>
  </si>
  <si>
    <t>wollast</t>
  </si>
  <si>
    <t>scap-s</t>
  </si>
  <si>
    <t>barite2</t>
  </si>
  <si>
    <t>La</t>
  </si>
  <si>
    <t>srcarb1</t>
  </si>
  <si>
    <t>LIF</t>
  </si>
  <si>
    <t>fayalite</t>
  </si>
  <si>
    <t>rhod-791</t>
  </si>
  <si>
    <t>rutile1</t>
  </si>
  <si>
    <t xml:space="preserve"> </t>
  </si>
  <si>
    <t>Cation numbers normalized to 72 O</t>
  </si>
  <si>
    <t>stdev</t>
  </si>
  <si>
    <t>average</t>
  </si>
  <si>
    <t>in formula</t>
  </si>
  <si>
    <t>(+) charges</t>
  </si>
  <si>
    <t>H</t>
  </si>
  <si>
    <t>Cation numbers normalized to 88 O</t>
  </si>
  <si>
    <t>H2O</t>
  </si>
  <si>
    <t>ideal</t>
  </si>
  <si>
    <t>measured</t>
  </si>
  <si>
    <t xml:space="preserve"> H2O estimated by difference</t>
  </si>
  <si>
    <r>
      <t>Ca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</si>
  <si>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(Ca</t>
    </r>
    <r>
      <rPr>
        <vertAlign val="subscript"/>
        <sz val="14"/>
        <rFont val="Times New Roman"/>
        <family val="1"/>
      </rPr>
      <t>3.89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28.11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7.89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·15.18H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</si>
  <si>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stellerite R040174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</si>
</sst>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 topLeftCell="A1">
      <selection activeCell="I7" sqref="I7"/>
    </sheetView>
  </sheetViews>
  <sheetFormatPr defaultColWidth="9.00390625" defaultRowHeight="13.5"/>
  <cols>
    <col min="1" max="16384" width="5.25390625" style="1" customWidth="1"/>
  </cols>
  <sheetData>
    <row r="1" spans="2:4" ht="15.75">
      <c r="B1" s="10" t="s">
        <v>80</v>
      </c>
      <c r="C1" s="10"/>
      <c r="D1" s="10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O3" s="1" t="s">
        <v>69</v>
      </c>
      <c r="P3" s="1" t="s">
        <v>68</v>
      </c>
    </row>
    <row r="4" spans="1:19" ht="12.75">
      <c r="A4" s="1" t="s">
        <v>19</v>
      </c>
      <c r="B4" s="2">
        <v>65</v>
      </c>
      <c r="C4" s="2">
        <v>64.07</v>
      </c>
      <c r="D4" s="2">
        <v>64.38</v>
      </c>
      <c r="E4" s="2">
        <v>64.41</v>
      </c>
      <c r="F4" s="2">
        <v>64.47</v>
      </c>
      <c r="G4" s="2">
        <v>64.98</v>
      </c>
      <c r="H4" s="2">
        <v>64.74</v>
      </c>
      <c r="I4" s="2">
        <v>64.92</v>
      </c>
      <c r="J4" s="2">
        <v>64.36</v>
      </c>
      <c r="K4" s="2">
        <v>65.18</v>
      </c>
      <c r="L4" s="2">
        <v>66.4</v>
      </c>
      <c r="M4" s="2">
        <v>66.72</v>
      </c>
      <c r="N4" s="2"/>
      <c r="O4" s="2">
        <f aca="true" t="shared" si="0" ref="O4:O17">AVERAGE(B4:M4)</f>
        <v>64.96916666666667</v>
      </c>
      <c r="P4" s="2">
        <f aca="true" t="shared" si="1" ref="P4:P17">STDEV(B4:M4)</f>
        <v>0.8147331781112294</v>
      </c>
      <c r="Q4" s="2"/>
      <c r="R4" s="2"/>
      <c r="S4" s="2"/>
    </row>
    <row r="5" spans="1:19" ht="12.75">
      <c r="A5" s="1" t="s">
        <v>21</v>
      </c>
      <c r="B5" s="2">
        <v>16.17</v>
      </c>
      <c r="C5" s="2">
        <v>16.09</v>
      </c>
      <c r="D5" s="2">
        <v>16.09</v>
      </c>
      <c r="E5" s="2">
        <v>15.91</v>
      </c>
      <c r="F5" s="2">
        <v>16.08</v>
      </c>
      <c r="G5" s="2">
        <v>15.98</v>
      </c>
      <c r="H5" s="2">
        <v>16.12</v>
      </c>
      <c r="I5" s="2">
        <v>15.76</v>
      </c>
      <c r="J5" s="2">
        <v>15.71</v>
      </c>
      <c r="K5" s="2">
        <v>15.75</v>
      </c>
      <c r="L5" s="2">
        <v>15.72</v>
      </c>
      <c r="M5" s="2">
        <v>16.02</v>
      </c>
      <c r="N5" s="2"/>
      <c r="O5" s="2">
        <f t="shared" si="0"/>
        <v>15.950000000000003</v>
      </c>
      <c r="P5" s="2">
        <f t="shared" si="1"/>
        <v>0.17252140842063932</v>
      </c>
      <c r="Q5" s="2"/>
      <c r="R5" s="2"/>
      <c r="S5" s="2"/>
    </row>
    <row r="6" spans="1:19" ht="12.75">
      <c r="A6" s="1" t="s">
        <v>22</v>
      </c>
      <c r="B6" s="2">
        <v>8.56</v>
      </c>
      <c r="C6" s="2">
        <v>8.41</v>
      </c>
      <c r="D6" s="2">
        <v>8.48</v>
      </c>
      <c r="E6" s="2">
        <v>8.48</v>
      </c>
      <c r="F6" s="2">
        <v>8.42</v>
      </c>
      <c r="G6" s="2">
        <v>8.35</v>
      </c>
      <c r="H6" s="2">
        <v>8.59</v>
      </c>
      <c r="I6" s="2">
        <v>8.54</v>
      </c>
      <c r="J6" s="2">
        <v>8.35</v>
      </c>
      <c r="K6" s="2">
        <v>8.34</v>
      </c>
      <c r="L6" s="2">
        <v>8.4</v>
      </c>
      <c r="M6" s="2">
        <v>8.27</v>
      </c>
      <c r="N6" s="2"/>
      <c r="O6" s="2">
        <f t="shared" si="0"/>
        <v>8.432500000000001</v>
      </c>
      <c r="P6" s="2">
        <f t="shared" si="1"/>
        <v>0.09882261426865603</v>
      </c>
      <c r="Q6" s="2"/>
      <c r="R6" s="2"/>
      <c r="S6" s="2"/>
    </row>
    <row r="7" spans="1:19" ht="12.75">
      <c r="A7" s="1" t="s">
        <v>18</v>
      </c>
      <c r="B7" s="2">
        <v>0.11</v>
      </c>
      <c r="C7" s="2">
        <v>0.11</v>
      </c>
      <c r="D7" s="2">
        <v>0.14</v>
      </c>
      <c r="E7" s="2">
        <v>0.1</v>
      </c>
      <c r="F7" s="2">
        <v>0.1</v>
      </c>
      <c r="G7" s="2">
        <v>0.12</v>
      </c>
      <c r="H7" s="2">
        <v>0.11</v>
      </c>
      <c r="I7" s="2">
        <v>0.09</v>
      </c>
      <c r="J7" s="2">
        <v>0.03</v>
      </c>
      <c r="K7" s="2">
        <v>0.1</v>
      </c>
      <c r="L7" s="2">
        <v>0.07</v>
      </c>
      <c r="M7" s="2">
        <v>0.11</v>
      </c>
      <c r="N7" s="2"/>
      <c r="O7" s="2">
        <f t="shared" si="0"/>
        <v>0.09916666666666668</v>
      </c>
      <c r="P7" s="2">
        <f t="shared" si="1"/>
        <v>0.027455197664338127</v>
      </c>
      <c r="Q7" s="2"/>
      <c r="R7" s="2"/>
      <c r="S7" s="2"/>
    </row>
    <row r="8" spans="1:19" ht="12.75">
      <c r="A8" s="1" t="s">
        <v>16</v>
      </c>
      <c r="B8" s="2">
        <v>0.19</v>
      </c>
      <c r="C8" s="2">
        <v>0.14</v>
      </c>
      <c r="D8" s="2">
        <v>0.07</v>
      </c>
      <c r="E8" s="2">
        <v>0.14</v>
      </c>
      <c r="F8" s="2">
        <v>0.09</v>
      </c>
      <c r="G8" s="2">
        <v>0.06</v>
      </c>
      <c r="H8" s="2">
        <v>0.14</v>
      </c>
      <c r="I8" s="2">
        <v>0.06</v>
      </c>
      <c r="J8" s="2">
        <v>0.02</v>
      </c>
      <c r="K8" s="2">
        <v>0.01</v>
      </c>
      <c r="L8" s="2">
        <v>0.01</v>
      </c>
      <c r="M8" s="2">
        <v>0.1</v>
      </c>
      <c r="N8" s="2"/>
      <c r="O8" s="2">
        <f t="shared" si="0"/>
        <v>0.08583333333333333</v>
      </c>
      <c r="P8" s="2">
        <f t="shared" si="1"/>
        <v>0.05822500764406579</v>
      </c>
      <c r="Q8" s="2"/>
      <c r="R8" s="2"/>
      <c r="S8" s="2"/>
    </row>
    <row r="9" spans="1:19" s="4" customFormat="1" ht="12.75">
      <c r="A9" s="4" t="s">
        <v>20</v>
      </c>
      <c r="B9" s="5">
        <v>0.05</v>
      </c>
      <c r="C9" s="5">
        <v>0.08</v>
      </c>
      <c r="D9" s="5">
        <v>0.03</v>
      </c>
      <c r="E9" s="5">
        <v>0.08</v>
      </c>
      <c r="F9" s="5">
        <v>0.06</v>
      </c>
      <c r="G9" s="5">
        <v>0.07</v>
      </c>
      <c r="H9" s="5">
        <v>0.03</v>
      </c>
      <c r="I9" s="5">
        <v>0.07</v>
      </c>
      <c r="J9" s="5">
        <v>0.08</v>
      </c>
      <c r="K9" s="5">
        <v>0.09</v>
      </c>
      <c r="L9" s="5">
        <v>0.11</v>
      </c>
      <c r="M9" s="5">
        <v>0.03</v>
      </c>
      <c r="N9" s="5"/>
      <c r="O9" s="2">
        <f t="shared" si="0"/>
        <v>0.065</v>
      </c>
      <c r="P9" s="2">
        <f t="shared" si="1"/>
        <v>0.025761140573281386</v>
      </c>
      <c r="Q9" s="5"/>
      <c r="R9" s="5"/>
      <c r="S9" s="5"/>
    </row>
    <row r="10" spans="1:19" s="4" customFormat="1" ht="12.75">
      <c r="A10" s="4" t="s">
        <v>24</v>
      </c>
      <c r="B10" s="5">
        <v>0.04</v>
      </c>
      <c r="C10" s="5">
        <v>1.03</v>
      </c>
      <c r="D10" s="5">
        <v>0.01</v>
      </c>
      <c r="E10" s="5">
        <v>0</v>
      </c>
      <c r="F10" s="5">
        <v>0.02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0.05</v>
      </c>
      <c r="M10" s="5">
        <v>0.02</v>
      </c>
      <c r="N10" s="5"/>
      <c r="O10" s="2">
        <f t="shared" si="0"/>
        <v>0.09750000000000002</v>
      </c>
      <c r="P10" s="2">
        <f t="shared" si="1"/>
        <v>0.2941590478882903</v>
      </c>
      <c r="Q10" s="5"/>
      <c r="R10" s="5"/>
      <c r="S10" s="5"/>
    </row>
    <row r="11" spans="1:19" s="4" customFormat="1" ht="12.75">
      <c r="A11" s="4" t="s">
        <v>17</v>
      </c>
      <c r="B11" s="5">
        <v>0</v>
      </c>
      <c r="C11" s="5">
        <v>0.02</v>
      </c>
      <c r="D11" s="5">
        <v>0.03</v>
      </c>
      <c r="E11" s="5">
        <v>0.15</v>
      </c>
      <c r="F11" s="5">
        <v>0.06</v>
      </c>
      <c r="G11" s="5">
        <v>0</v>
      </c>
      <c r="H11" s="5">
        <v>0.02</v>
      </c>
      <c r="I11" s="5">
        <v>0.03</v>
      </c>
      <c r="J11" s="5">
        <v>0</v>
      </c>
      <c r="K11" s="5">
        <v>0</v>
      </c>
      <c r="L11" s="5">
        <v>0</v>
      </c>
      <c r="M11" s="5">
        <v>0.13</v>
      </c>
      <c r="N11" s="5"/>
      <c r="O11" s="2">
        <f t="shared" si="0"/>
        <v>0.036666666666666674</v>
      </c>
      <c r="P11" s="2">
        <f t="shared" si="1"/>
        <v>0.05175700801618925</v>
      </c>
      <c r="Q11" s="5"/>
      <c r="R11" s="5"/>
      <c r="S11" s="5"/>
    </row>
    <row r="12" spans="1:19" s="4" customFormat="1" ht="12.75">
      <c r="A12" s="4" t="s">
        <v>26</v>
      </c>
      <c r="B12" s="5">
        <v>0</v>
      </c>
      <c r="C12" s="5">
        <v>0.08</v>
      </c>
      <c r="D12" s="5">
        <v>0.01</v>
      </c>
      <c r="E12" s="5">
        <v>0.02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0.01</v>
      </c>
      <c r="L12" s="5">
        <v>0.03</v>
      </c>
      <c r="M12" s="5">
        <v>0.01</v>
      </c>
      <c r="N12" s="5"/>
      <c r="O12" s="2">
        <f t="shared" si="0"/>
        <v>0.013333333333333334</v>
      </c>
      <c r="P12" s="2">
        <f t="shared" si="1"/>
        <v>0.023094010767585032</v>
      </c>
      <c r="Q12" s="5"/>
      <c r="R12" s="5"/>
      <c r="S12" s="5"/>
    </row>
    <row r="13" spans="1:19" s="4" customFormat="1" ht="12.75">
      <c r="A13" s="4" t="s">
        <v>27</v>
      </c>
      <c r="B13" s="5">
        <v>0</v>
      </c>
      <c r="C13" s="5">
        <v>0.06</v>
      </c>
      <c r="D13" s="5">
        <v>0</v>
      </c>
      <c r="E13" s="5">
        <v>0</v>
      </c>
      <c r="F13" s="5">
        <v>0</v>
      </c>
      <c r="G13" s="5">
        <v>0.02</v>
      </c>
      <c r="H13" s="5">
        <v>0.02</v>
      </c>
      <c r="I13" s="5">
        <v>0</v>
      </c>
      <c r="J13" s="5">
        <v>0</v>
      </c>
      <c r="K13" s="5">
        <v>0</v>
      </c>
      <c r="L13" s="5">
        <v>0.05</v>
      </c>
      <c r="M13" s="5">
        <v>0</v>
      </c>
      <c r="N13" s="5"/>
      <c r="O13" s="2">
        <f t="shared" si="0"/>
        <v>0.012500000000000002</v>
      </c>
      <c r="P13" s="2">
        <f t="shared" si="1"/>
        <v>0.02137330535547045</v>
      </c>
      <c r="Q13" s="5"/>
      <c r="R13" s="5"/>
      <c r="S13" s="5"/>
    </row>
    <row r="14" spans="1:19" s="4" customFormat="1" ht="12.75">
      <c r="A14" s="4" t="s">
        <v>28</v>
      </c>
      <c r="B14" s="5">
        <v>0</v>
      </c>
      <c r="C14" s="5">
        <v>0.02</v>
      </c>
      <c r="D14" s="5">
        <v>0</v>
      </c>
      <c r="E14" s="5">
        <v>0.02</v>
      </c>
      <c r="F14" s="5">
        <v>0</v>
      </c>
      <c r="G14" s="5">
        <v>0</v>
      </c>
      <c r="H14" s="5">
        <v>0.09</v>
      </c>
      <c r="I14" s="5">
        <v>0</v>
      </c>
      <c r="J14" s="5">
        <v>0</v>
      </c>
      <c r="K14" s="5">
        <v>0.03</v>
      </c>
      <c r="L14" s="5">
        <v>0.06</v>
      </c>
      <c r="M14" s="5">
        <v>0.03</v>
      </c>
      <c r="N14" s="5"/>
      <c r="O14" s="2">
        <f t="shared" si="0"/>
        <v>0.020833333333333332</v>
      </c>
      <c r="P14" s="2">
        <f t="shared" si="1"/>
        <v>0.028749176536296675</v>
      </c>
      <c r="Q14" s="5"/>
      <c r="R14" s="5"/>
      <c r="S14" s="5"/>
    </row>
    <row r="15" spans="1:19" s="4" customFormat="1" ht="12.75">
      <c r="A15" s="4" t="s">
        <v>23</v>
      </c>
      <c r="B15" s="5">
        <v>0</v>
      </c>
      <c r="C15" s="5">
        <v>0</v>
      </c>
      <c r="D15" s="5">
        <v>0</v>
      </c>
      <c r="E15" s="5">
        <v>0.01</v>
      </c>
      <c r="F15" s="5">
        <v>0.01</v>
      </c>
      <c r="G15" s="5">
        <v>0</v>
      </c>
      <c r="H15" s="5">
        <v>0.02</v>
      </c>
      <c r="I15" s="5">
        <v>0</v>
      </c>
      <c r="J15" s="5">
        <v>0.01</v>
      </c>
      <c r="K15" s="5">
        <v>0</v>
      </c>
      <c r="L15" s="5">
        <v>0</v>
      </c>
      <c r="M15" s="5">
        <v>0.01</v>
      </c>
      <c r="N15" s="5"/>
      <c r="O15" s="2">
        <f t="shared" si="0"/>
        <v>0.005</v>
      </c>
      <c r="P15" s="2">
        <f t="shared" si="1"/>
        <v>0.006741998624632421</v>
      </c>
      <c r="Q15" s="5"/>
      <c r="R15" s="5"/>
      <c r="S15" s="5"/>
    </row>
    <row r="16" spans="1:19" s="4" customFormat="1" ht="12.75">
      <c r="A16" s="4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0.04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/>
      <c r="O16" s="2">
        <f t="shared" si="0"/>
        <v>0.0033333333333333335</v>
      </c>
      <c r="P16" s="2">
        <f t="shared" si="1"/>
        <v>0.011547005383792516</v>
      </c>
      <c r="Q16" s="5"/>
      <c r="R16" s="5"/>
      <c r="S16" s="5"/>
    </row>
    <row r="17" spans="1:19" ht="12.75">
      <c r="A17" s="1" t="s">
        <v>29</v>
      </c>
      <c r="B17" s="2">
        <v>90.12</v>
      </c>
      <c r="C17" s="2">
        <v>90.11</v>
      </c>
      <c r="D17" s="2">
        <v>89.23</v>
      </c>
      <c r="E17" s="2">
        <v>89.3</v>
      </c>
      <c r="F17" s="2">
        <v>89.35</v>
      </c>
      <c r="G17" s="2">
        <v>89.57</v>
      </c>
      <c r="H17" s="2">
        <v>89.89</v>
      </c>
      <c r="I17" s="2">
        <v>89.47</v>
      </c>
      <c r="J17" s="2">
        <v>88.56</v>
      </c>
      <c r="K17" s="2">
        <v>89.5</v>
      </c>
      <c r="L17" s="2">
        <v>90.9</v>
      </c>
      <c r="M17" s="2">
        <v>91.46</v>
      </c>
      <c r="N17" s="2"/>
      <c r="O17" s="2">
        <f t="shared" si="0"/>
        <v>89.78833333333334</v>
      </c>
      <c r="P17" s="2">
        <f t="shared" si="1"/>
        <v>0.7826160481274874</v>
      </c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67</v>
      </c>
      <c r="O19" s="1" t="s">
        <v>69</v>
      </c>
      <c r="P19" s="1" t="s">
        <v>68</v>
      </c>
      <c r="Q19" s="2" t="s">
        <v>70</v>
      </c>
      <c r="R19" s="2"/>
      <c r="S19" s="1" t="s">
        <v>71</v>
      </c>
    </row>
    <row r="20" spans="1:19" ht="12.75">
      <c r="A20" s="1" t="s">
        <v>32</v>
      </c>
      <c r="B20" s="2">
        <v>27.855114534129967</v>
      </c>
      <c r="C20" s="2">
        <v>27.822648131683458</v>
      </c>
      <c r="D20" s="2">
        <v>27.848715442575458</v>
      </c>
      <c r="E20" s="2">
        <v>27.897873615001696</v>
      </c>
      <c r="F20" s="2">
        <v>27.872256195279988</v>
      </c>
      <c r="G20" s="2">
        <v>27.96648211175909</v>
      </c>
      <c r="H20" s="2">
        <v>27.847238611138838</v>
      </c>
      <c r="I20" s="2">
        <v>27.99495953494069</v>
      </c>
      <c r="J20" s="2">
        <v>28.003208350952956</v>
      </c>
      <c r="K20" s="2">
        <v>28.06573733272422</v>
      </c>
      <c r="L20" s="2">
        <v>28.18115985983532</v>
      </c>
      <c r="M20" s="2">
        <v>28.12732447719427</v>
      </c>
      <c r="N20" s="2"/>
      <c r="O20" s="2">
        <f aca="true" t="shared" si="2" ref="O20:O25">AVERAGE(B20:M20)</f>
        <v>27.95689318310133</v>
      </c>
      <c r="P20" s="2">
        <f aca="true" t="shared" si="3" ref="P20:P25">STDEV(B20:M20)</f>
        <v>0.119707754633395</v>
      </c>
      <c r="Q20" s="7">
        <f>36-Q21</f>
        <v>28.11</v>
      </c>
      <c r="R20" s="3">
        <v>4</v>
      </c>
      <c r="S20" s="2">
        <f>Q20*R20</f>
        <v>112.44</v>
      </c>
    </row>
    <row r="21" spans="1:19" ht="12.75">
      <c r="A21" s="1" t="s">
        <v>34</v>
      </c>
      <c r="B21" s="2">
        <v>8.166901976301215</v>
      </c>
      <c r="C21" s="2">
        <v>8.234846621920203</v>
      </c>
      <c r="D21" s="2">
        <v>8.202872675782336</v>
      </c>
      <c r="E21" s="2">
        <v>8.1216396094348</v>
      </c>
      <c r="F21" s="2">
        <v>8.193250453058528</v>
      </c>
      <c r="G21" s="2">
        <v>8.105702114092166</v>
      </c>
      <c r="H21" s="2">
        <v>8.172034843975778</v>
      </c>
      <c r="I21" s="2">
        <v>8.009645172874185</v>
      </c>
      <c r="J21" s="2">
        <v>8.05607818577014</v>
      </c>
      <c r="K21" s="2">
        <v>7.99278975909882</v>
      </c>
      <c r="L21" s="2">
        <v>7.863195201724263</v>
      </c>
      <c r="M21" s="2">
        <v>7.959588732209682</v>
      </c>
      <c r="N21" s="2"/>
      <c r="O21" s="2">
        <f t="shared" si="2"/>
        <v>8.08987877885351</v>
      </c>
      <c r="P21" s="2">
        <f t="shared" si="3"/>
        <v>0.11432706247109871</v>
      </c>
      <c r="Q21" s="7">
        <v>7.89</v>
      </c>
      <c r="R21" s="3">
        <v>3</v>
      </c>
      <c r="S21" s="2">
        <f>Q21*R21</f>
        <v>23.669999999999998</v>
      </c>
    </row>
    <row r="22" spans="1:19" ht="12.75">
      <c r="A22" s="1" t="s">
        <v>35</v>
      </c>
      <c r="B22" s="2">
        <v>3.930415762778944</v>
      </c>
      <c r="C22" s="2">
        <v>3.913027242192227</v>
      </c>
      <c r="D22" s="2">
        <v>3.9302772164064526</v>
      </c>
      <c r="E22" s="2">
        <v>3.9353810665498785</v>
      </c>
      <c r="F22" s="2">
        <v>3.900314996595956</v>
      </c>
      <c r="G22" s="2">
        <v>3.8505054720504006</v>
      </c>
      <c r="H22" s="2">
        <v>3.9589110242534815</v>
      </c>
      <c r="I22" s="2">
        <v>3.945775209632283</v>
      </c>
      <c r="J22" s="2">
        <v>3.892703880504282</v>
      </c>
      <c r="K22" s="2">
        <v>3.8477007424806176</v>
      </c>
      <c r="L22" s="2">
        <v>3.8198227109050746</v>
      </c>
      <c r="M22" s="2">
        <v>3.7355197031704854</v>
      </c>
      <c r="N22" s="2"/>
      <c r="O22" s="2">
        <f t="shared" si="2"/>
        <v>3.888362918960007</v>
      </c>
      <c r="P22" s="2">
        <f t="shared" si="3"/>
        <v>0.06461395504373882</v>
      </c>
      <c r="Q22" s="7">
        <v>3.89</v>
      </c>
      <c r="R22" s="3">
        <v>2</v>
      </c>
      <c r="S22" s="2">
        <f>Q22*R22</f>
        <v>7.78</v>
      </c>
    </row>
    <row r="23" spans="1:19" ht="12.75">
      <c r="A23" s="1" t="s">
        <v>30</v>
      </c>
      <c r="B23" s="2">
        <v>0.15786726244620358</v>
      </c>
      <c r="C23" s="2">
        <v>0.11787417338484044</v>
      </c>
      <c r="D23" s="2">
        <v>0.05870824803616522</v>
      </c>
      <c r="E23" s="2">
        <v>0.11756897289961829</v>
      </c>
      <c r="F23" s="2">
        <v>0.07544037693467881</v>
      </c>
      <c r="G23" s="2">
        <v>0.05006754175496261</v>
      </c>
      <c r="H23" s="2">
        <v>0.11675738561970873</v>
      </c>
      <c r="I23" s="2">
        <v>0.05016484428145867</v>
      </c>
      <c r="J23" s="2">
        <v>0.016872080431305867</v>
      </c>
      <c r="K23" s="2">
        <v>0.00834851026246588</v>
      </c>
      <c r="L23" s="2">
        <v>0.008228822023405939</v>
      </c>
      <c r="M23" s="2">
        <v>0.08173710860471728</v>
      </c>
      <c r="N23" s="2"/>
      <c r="O23" s="2">
        <f t="shared" si="2"/>
        <v>0.07163627722329427</v>
      </c>
      <c r="P23" s="2">
        <f t="shared" si="3"/>
        <v>0.04857448036610833</v>
      </c>
      <c r="Q23" s="7">
        <v>0.06</v>
      </c>
      <c r="R23" s="3">
        <v>1</v>
      </c>
      <c r="S23" s="2">
        <f>Q23*R23</f>
        <v>0.06</v>
      </c>
    </row>
    <row r="24" spans="1:19" ht="12.75">
      <c r="A24" s="1" t="s">
        <v>31</v>
      </c>
      <c r="B24" s="2">
        <v>0.06013714657239497</v>
      </c>
      <c r="C24" s="2">
        <v>0.06093894973625754</v>
      </c>
      <c r="D24" s="2">
        <v>0.07725752150209372</v>
      </c>
      <c r="E24" s="2">
        <v>0.05525560568943765</v>
      </c>
      <c r="F24" s="2">
        <v>0.05515348957788176</v>
      </c>
      <c r="G24" s="2">
        <v>0.06588672483137618</v>
      </c>
      <c r="H24" s="2">
        <v>0.06036158939063513</v>
      </c>
      <c r="I24" s="2">
        <v>0.04951107806866257</v>
      </c>
      <c r="J24" s="2">
        <v>0.016652197437875684</v>
      </c>
      <c r="K24" s="2">
        <v>0.05493139658294579</v>
      </c>
      <c r="L24" s="2">
        <v>0.03790071165238939</v>
      </c>
      <c r="M24" s="2">
        <v>0.059159379648185746</v>
      </c>
      <c r="N24" s="2"/>
      <c r="O24" s="2">
        <f t="shared" si="2"/>
        <v>0.054428815890844674</v>
      </c>
      <c r="P24" s="2">
        <f t="shared" si="3"/>
        <v>0.015108314963242084</v>
      </c>
      <c r="Q24" s="7">
        <v>0.05</v>
      </c>
      <c r="R24" s="3">
        <v>1</v>
      </c>
      <c r="S24" s="2">
        <f>Q24*R24</f>
        <v>0.05</v>
      </c>
    </row>
    <row r="25" spans="1:19" ht="12.75">
      <c r="A25" s="1" t="s">
        <v>29</v>
      </c>
      <c r="B25" s="2">
        <v>40.181</v>
      </c>
      <c r="C25" s="2">
        <v>40.193</v>
      </c>
      <c r="D25" s="2">
        <v>40.218</v>
      </c>
      <c r="E25" s="2">
        <v>40.613</v>
      </c>
      <c r="F25" s="2">
        <v>40.32</v>
      </c>
      <c r="G25" s="2">
        <v>40.062</v>
      </c>
      <c r="H25" s="2">
        <v>40.259</v>
      </c>
      <c r="I25" s="2">
        <v>40.153</v>
      </c>
      <c r="J25" s="2">
        <v>40.019</v>
      </c>
      <c r="K25" s="2">
        <v>39.991</v>
      </c>
      <c r="L25" s="2">
        <v>39.949</v>
      </c>
      <c r="M25" s="2">
        <v>40.353</v>
      </c>
      <c r="N25" s="2"/>
      <c r="O25" s="2">
        <f t="shared" si="2"/>
        <v>40.19258333333334</v>
      </c>
      <c r="P25" s="2">
        <f t="shared" si="3"/>
        <v>0.184052590474103</v>
      </c>
      <c r="Q25" s="2"/>
      <c r="R25" s="2"/>
      <c r="S25" s="6">
        <f>SUM(S20:S24)</f>
        <v>144</v>
      </c>
    </row>
    <row r="26" spans="2:21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16" ht="20.25">
      <c r="B27" s="2"/>
      <c r="C27" s="2"/>
      <c r="D27" s="2" t="s">
        <v>75</v>
      </c>
      <c r="E27" s="2"/>
      <c r="F27" s="2"/>
      <c r="G27" s="9" t="s">
        <v>78</v>
      </c>
      <c r="H27" s="2"/>
      <c r="I27" s="2"/>
      <c r="J27" s="2"/>
      <c r="K27" s="2"/>
      <c r="L27" s="2"/>
      <c r="M27" s="2"/>
      <c r="N27" s="2"/>
      <c r="O27" s="2"/>
      <c r="P27" s="2"/>
    </row>
    <row r="28" spans="4:17" ht="20.25">
      <c r="D28" s="1" t="s">
        <v>76</v>
      </c>
      <c r="G28" s="9" t="s">
        <v>79</v>
      </c>
      <c r="H28" s="2"/>
      <c r="I28" s="2"/>
      <c r="Q28" s="1" t="s">
        <v>77</v>
      </c>
    </row>
    <row r="29" spans="2:21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5:18" ht="12.75">
      <c r="O30" s="2"/>
      <c r="P30" s="2"/>
      <c r="Q30" s="2"/>
      <c r="R30" s="2"/>
    </row>
    <row r="31" spans="1:18" ht="12.75">
      <c r="A31" s="1" t="s">
        <v>41</v>
      </c>
      <c r="B31" s="1" t="s">
        <v>42</v>
      </c>
      <c r="C31" s="1" t="s">
        <v>43</v>
      </c>
      <c r="D31" s="1" t="s">
        <v>44</v>
      </c>
      <c r="E31" s="1" t="s">
        <v>45</v>
      </c>
      <c r="F31" s="1" t="s">
        <v>46</v>
      </c>
      <c r="G31" s="1" t="s">
        <v>47</v>
      </c>
      <c r="H31" s="1" t="s">
        <v>48</v>
      </c>
      <c r="O31" s="2"/>
      <c r="P31" s="2"/>
      <c r="Q31" s="2"/>
      <c r="R31" s="2"/>
    </row>
    <row r="32" spans="1:18" ht="12.75">
      <c r="A32" s="1" t="s">
        <v>49</v>
      </c>
      <c r="B32" s="1" t="s">
        <v>30</v>
      </c>
      <c r="C32" s="1" t="s">
        <v>50</v>
      </c>
      <c r="D32" s="1">
        <v>20</v>
      </c>
      <c r="E32" s="1">
        <v>0</v>
      </c>
      <c r="F32" s="1">
        <v>600</v>
      </c>
      <c r="G32" s="1">
        <v>-600</v>
      </c>
      <c r="H32" s="1" t="s">
        <v>51</v>
      </c>
      <c r="O32" s="2"/>
      <c r="P32" s="2"/>
      <c r="Q32" s="2"/>
      <c r="R32" s="2"/>
    </row>
    <row r="33" spans="1:18" ht="12.75">
      <c r="A33" s="1" t="s">
        <v>49</v>
      </c>
      <c r="B33" s="1" t="s">
        <v>32</v>
      </c>
      <c r="C33" s="1" t="s">
        <v>50</v>
      </c>
      <c r="D33" s="1">
        <v>20</v>
      </c>
      <c r="E33" s="1">
        <v>10</v>
      </c>
      <c r="F33" s="1">
        <v>600</v>
      </c>
      <c r="G33" s="1">
        <v>-600</v>
      </c>
      <c r="H33" s="1" t="s">
        <v>52</v>
      </c>
      <c r="O33" s="2"/>
      <c r="P33" s="2"/>
      <c r="Q33" s="2"/>
      <c r="R33" s="2"/>
    </row>
    <row r="34" spans="1:18" ht="12.75">
      <c r="A34" s="1" t="s">
        <v>49</v>
      </c>
      <c r="B34" s="1" t="s">
        <v>17</v>
      </c>
      <c r="C34" s="1" t="s">
        <v>50</v>
      </c>
      <c r="D34" s="1">
        <v>20</v>
      </c>
      <c r="E34" s="1">
        <v>0</v>
      </c>
      <c r="F34" s="1">
        <v>600</v>
      </c>
      <c r="G34" s="1">
        <v>-700</v>
      </c>
      <c r="H34" s="1" t="s">
        <v>53</v>
      </c>
      <c r="O34" s="2"/>
      <c r="P34" s="2"/>
      <c r="Q34" s="2"/>
      <c r="R34" s="2"/>
    </row>
    <row r="35" spans="1:18" ht="12.75">
      <c r="A35" s="1" t="s">
        <v>49</v>
      </c>
      <c r="B35" s="1" t="s">
        <v>33</v>
      </c>
      <c r="C35" s="1" t="s">
        <v>50</v>
      </c>
      <c r="D35" s="1">
        <v>20</v>
      </c>
      <c r="E35" s="1">
        <v>10</v>
      </c>
      <c r="F35" s="1">
        <v>600</v>
      </c>
      <c r="G35" s="1">
        <v>-600</v>
      </c>
      <c r="H35" s="1" t="s">
        <v>52</v>
      </c>
      <c r="O35" s="2"/>
      <c r="P35" s="2"/>
      <c r="Q35" s="2"/>
      <c r="R35" s="2"/>
    </row>
    <row r="36" spans="1:18" ht="12.75">
      <c r="A36" s="1" t="s">
        <v>49</v>
      </c>
      <c r="B36" s="1" t="s">
        <v>34</v>
      </c>
      <c r="C36" s="1" t="s">
        <v>50</v>
      </c>
      <c r="D36" s="1">
        <v>20</v>
      </c>
      <c r="E36" s="1">
        <v>10</v>
      </c>
      <c r="F36" s="1">
        <v>600</v>
      </c>
      <c r="G36" s="1">
        <v>-600</v>
      </c>
      <c r="H36" s="1" t="s">
        <v>54</v>
      </c>
      <c r="O36" s="2"/>
      <c r="P36" s="2"/>
      <c r="Q36" s="2"/>
      <c r="R36" s="2"/>
    </row>
    <row r="37" spans="1:18" ht="12.75">
      <c r="A37" s="1" t="s">
        <v>55</v>
      </c>
      <c r="B37" s="1" t="s">
        <v>31</v>
      </c>
      <c r="C37" s="1" t="s">
        <v>50</v>
      </c>
      <c r="D37" s="1">
        <v>20</v>
      </c>
      <c r="E37" s="1">
        <v>10</v>
      </c>
      <c r="F37" s="1">
        <v>600</v>
      </c>
      <c r="G37" s="1">
        <v>-600</v>
      </c>
      <c r="H37" s="1" t="s">
        <v>56</v>
      </c>
      <c r="O37" s="2"/>
      <c r="P37" s="2"/>
      <c r="Q37" s="2"/>
      <c r="R37" s="2"/>
    </row>
    <row r="38" spans="1:18" ht="12.75">
      <c r="A38" s="1" t="s">
        <v>55</v>
      </c>
      <c r="B38" s="1" t="s">
        <v>35</v>
      </c>
      <c r="C38" s="1" t="s">
        <v>50</v>
      </c>
      <c r="D38" s="1">
        <v>20</v>
      </c>
      <c r="E38" s="1">
        <v>10</v>
      </c>
      <c r="F38" s="1">
        <v>600</v>
      </c>
      <c r="G38" s="1">
        <v>-600</v>
      </c>
      <c r="H38" s="1" t="s">
        <v>57</v>
      </c>
      <c r="O38" s="2"/>
      <c r="P38" s="2"/>
      <c r="Q38" s="2"/>
      <c r="R38" s="2"/>
    </row>
    <row r="39" spans="1:18" ht="12.75">
      <c r="A39" s="1" t="s">
        <v>55</v>
      </c>
      <c r="B39" s="1" t="s">
        <v>23</v>
      </c>
      <c r="C39" s="1" t="s">
        <v>50</v>
      </c>
      <c r="D39" s="1">
        <v>20</v>
      </c>
      <c r="E39" s="1">
        <v>10</v>
      </c>
      <c r="F39" s="1">
        <v>600</v>
      </c>
      <c r="G39" s="1">
        <v>-600</v>
      </c>
      <c r="H39" s="1" t="s">
        <v>58</v>
      </c>
      <c r="O39" s="2"/>
      <c r="P39" s="2"/>
      <c r="Q39" s="2"/>
      <c r="R39" s="2"/>
    </row>
    <row r="40" spans="1:18" ht="12.75">
      <c r="A40" s="1" t="s">
        <v>55</v>
      </c>
      <c r="B40" s="1" t="s">
        <v>36</v>
      </c>
      <c r="C40" s="1" t="s">
        <v>50</v>
      </c>
      <c r="D40" s="1">
        <v>20</v>
      </c>
      <c r="E40" s="1">
        <v>10</v>
      </c>
      <c r="F40" s="1">
        <v>600</v>
      </c>
      <c r="G40" s="1">
        <v>-600</v>
      </c>
      <c r="H40" s="1" t="s">
        <v>59</v>
      </c>
      <c r="O40" s="2"/>
      <c r="P40" s="2"/>
      <c r="Q40" s="2"/>
      <c r="R40" s="2"/>
    </row>
    <row r="41" spans="1:18" ht="12.75">
      <c r="A41" s="1" t="s">
        <v>55</v>
      </c>
      <c r="B41" s="1" t="s">
        <v>37</v>
      </c>
      <c r="C41" s="1" t="s">
        <v>60</v>
      </c>
      <c r="D41" s="1">
        <v>20</v>
      </c>
      <c r="E41" s="1">
        <v>10</v>
      </c>
      <c r="F41" s="1">
        <v>600</v>
      </c>
      <c r="G41" s="1">
        <v>-600</v>
      </c>
      <c r="H41" s="1" t="s">
        <v>61</v>
      </c>
      <c r="O41" s="2"/>
      <c r="P41" s="2"/>
      <c r="Q41" s="2"/>
      <c r="R41" s="2"/>
    </row>
    <row r="42" spans="1:18" ht="12.75">
      <c r="A42" s="1" t="s">
        <v>62</v>
      </c>
      <c r="B42" s="1" t="s">
        <v>38</v>
      </c>
      <c r="C42" s="1" t="s">
        <v>50</v>
      </c>
      <c r="D42" s="1">
        <v>20</v>
      </c>
      <c r="E42" s="1">
        <v>10</v>
      </c>
      <c r="F42" s="1">
        <v>500</v>
      </c>
      <c r="G42" s="1">
        <v>-250</v>
      </c>
      <c r="H42" s="1" t="s">
        <v>63</v>
      </c>
      <c r="O42" s="2"/>
      <c r="P42" s="2"/>
      <c r="Q42" s="2"/>
      <c r="R42" s="2"/>
    </row>
    <row r="43" spans="1:18" ht="12.75">
      <c r="A43" s="1" t="s">
        <v>62</v>
      </c>
      <c r="B43" s="1" t="s">
        <v>39</v>
      </c>
      <c r="C43" s="1" t="s">
        <v>50</v>
      </c>
      <c r="D43" s="1">
        <v>20</v>
      </c>
      <c r="E43" s="1">
        <v>10</v>
      </c>
      <c r="F43" s="1">
        <v>500</v>
      </c>
      <c r="G43" s="1">
        <v>-500</v>
      </c>
      <c r="H43" s="1" t="s">
        <v>64</v>
      </c>
      <c r="O43" s="2"/>
      <c r="P43" s="2"/>
      <c r="Q43" s="2"/>
      <c r="R43" s="2"/>
    </row>
    <row r="44" spans="1:18" ht="12.75">
      <c r="A44" s="1" t="s">
        <v>62</v>
      </c>
      <c r="B44" s="1" t="s">
        <v>40</v>
      </c>
      <c r="C44" s="1" t="s">
        <v>50</v>
      </c>
      <c r="D44" s="1">
        <v>20</v>
      </c>
      <c r="E44" s="1">
        <v>10</v>
      </c>
      <c r="F44" s="1">
        <v>500</v>
      </c>
      <c r="G44" s="1">
        <v>-500</v>
      </c>
      <c r="H44" s="1" t="s">
        <v>65</v>
      </c>
      <c r="O44" s="2"/>
      <c r="P44" s="2"/>
      <c r="Q44" s="2"/>
      <c r="R44" s="2"/>
    </row>
    <row r="45" spans="15:18" ht="12.75">
      <c r="O45" s="2"/>
      <c r="P45" s="2"/>
      <c r="Q45" s="2"/>
      <c r="R45" s="2"/>
    </row>
    <row r="46" spans="1:18" ht="12.75">
      <c r="A46" s="1" t="s">
        <v>73</v>
      </c>
      <c r="O46" s="2"/>
      <c r="P46" s="2"/>
      <c r="Q46" s="2"/>
      <c r="R46" s="2"/>
    </row>
    <row r="47" spans="1:16" ht="12.75">
      <c r="A47" s="1" t="s">
        <v>32</v>
      </c>
      <c r="B47" s="1">
        <v>28.420378614052755</v>
      </c>
      <c r="C47" s="1">
        <v>27.76201721013895</v>
      </c>
      <c r="D47" s="1">
        <v>27.963492396452782</v>
      </c>
      <c r="E47" s="1">
        <v>27.951089286671106</v>
      </c>
      <c r="F47" s="1">
        <v>27.98988658735662</v>
      </c>
      <c r="G47" s="1">
        <v>28.259924834322057</v>
      </c>
      <c r="H47" s="1">
        <v>28.239923572964432</v>
      </c>
      <c r="I47" s="1">
        <v>28.2232672489633</v>
      </c>
      <c r="J47" s="1">
        <v>27.772276223341365</v>
      </c>
      <c r="K47" s="1">
        <v>28.306571263994712</v>
      </c>
      <c r="L47" s="1">
        <v>29.071225793709733</v>
      </c>
      <c r="M47" s="1">
        <v>29.346233449743096</v>
      </c>
      <c r="O47" s="2">
        <f aca="true" t="shared" si="4" ref="O47:O52">AVERAGE(B47:M47)</f>
        <v>28.27552387347591</v>
      </c>
      <c r="P47" s="2">
        <f aca="true" t="shared" si="5" ref="P47:P52">STDEV(B47:M47)</f>
        <v>0.48681770330573104</v>
      </c>
    </row>
    <row r="48" spans="1:20" ht="12.75">
      <c r="A48" s="1" t="s">
        <v>34</v>
      </c>
      <c r="B48" s="1">
        <v>8.332632988672287</v>
      </c>
      <c r="C48" s="1">
        <v>8.21690130136331</v>
      </c>
      <c r="D48" s="1">
        <v>8.236680365789125</v>
      </c>
      <c r="E48" s="1">
        <v>8.137131776072208</v>
      </c>
      <c r="F48" s="1">
        <v>8.227828754019269</v>
      </c>
      <c r="G48" s="1">
        <v>8.190752471414136</v>
      </c>
      <c r="H48" s="1">
        <v>8.287271950087277</v>
      </c>
      <c r="I48" s="1">
        <v>8.074966352469703</v>
      </c>
      <c r="J48" s="1">
        <v>7.9896426812261785</v>
      </c>
      <c r="K48" s="1">
        <v>8.061376411809272</v>
      </c>
      <c r="L48" s="1">
        <v>8.111544177255054</v>
      </c>
      <c r="M48" s="1">
        <v>8.304520726411809</v>
      </c>
      <c r="O48" s="2">
        <f t="shared" si="4"/>
        <v>8.18093749638247</v>
      </c>
      <c r="P48" s="2">
        <f t="shared" si="5"/>
        <v>0.10666001899396921</v>
      </c>
      <c r="T48" s="2"/>
    </row>
    <row r="49" spans="1:16" ht="12.75">
      <c r="A49" s="1" t="s">
        <v>35</v>
      </c>
      <c r="B49" s="1">
        <v>4.010175723813714</v>
      </c>
      <c r="C49" s="1">
        <v>3.904500000407046</v>
      </c>
      <c r="D49" s="1">
        <v>3.9464756384745288</v>
      </c>
      <c r="E49" s="1">
        <v>3.9428878733273995</v>
      </c>
      <c r="F49" s="1">
        <v>3.9167756512002154</v>
      </c>
      <c r="G49" s="1">
        <v>3.89090750776039</v>
      </c>
      <c r="H49" s="1">
        <v>4.014737199557199</v>
      </c>
      <c r="I49" s="1">
        <v>3.9779542494710034</v>
      </c>
      <c r="J49" s="1">
        <v>3.860602187797483</v>
      </c>
      <c r="K49" s="1">
        <v>3.880718114701355</v>
      </c>
      <c r="L49" s="1">
        <v>3.940466931559103</v>
      </c>
      <c r="M49" s="1">
        <v>3.897399959041221</v>
      </c>
      <c r="O49" s="2">
        <f t="shared" si="4"/>
        <v>3.9319667530925546</v>
      </c>
      <c r="P49" s="2">
        <f t="shared" si="5"/>
        <v>0.04960728727929534</v>
      </c>
    </row>
    <row r="50" spans="1:16" ht="12.75">
      <c r="A50" s="1" t="s">
        <v>31</v>
      </c>
      <c r="B50" s="1">
        <v>0.06135751020740267</v>
      </c>
      <c r="C50" s="1">
        <v>0.06080615200029162</v>
      </c>
      <c r="D50" s="1">
        <v>0.07757593414128373</v>
      </c>
      <c r="E50" s="1">
        <v>0.05536100670353796</v>
      </c>
      <c r="F50" s="1">
        <v>0.055386256044937236</v>
      </c>
      <c r="G50" s="1">
        <v>0.06657805167892226</v>
      </c>
      <c r="H50" s="1">
        <v>0.061212772114947064</v>
      </c>
      <c r="I50" s="1">
        <v>0.049914856507368405</v>
      </c>
      <c r="J50" s="1">
        <v>0.01651487290935943</v>
      </c>
      <c r="K50" s="1">
        <v>0.055402766496816684</v>
      </c>
      <c r="L50" s="1">
        <v>0.03909775721329505</v>
      </c>
      <c r="M50" s="1">
        <v>0.061723075271708804</v>
      </c>
      <c r="O50" s="2">
        <f t="shared" si="4"/>
        <v>0.055077584274155905</v>
      </c>
      <c r="P50" s="2">
        <f t="shared" si="5"/>
        <v>0.015260960962055484</v>
      </c>
    </row>
    <row r="51" spans="1:16" ht="12.75">
      <c r="A51" s="1" t="s">
        <v>30</v>
      </c>
      <c r="B51" s="1">
        <v>0.16107086416707406</v>
      </c>
      <c r="C51" s="1">
        <v>0.11761730280498783</v>
      </c>
      <c r="D51" s="1">
        <v>0.058950210861738274</v>
      </c>
      <c r="E51" s="1">
        <v>0.11779323772878329</v>
      </c>
      <c r="F51" s="1">
        <v>0.07575876095982055</v>
      </c>
      <c r="G51" s="1">
        <v>0.05059288333013462</v>
      </c>
      <c r="H51" s="1">
        <v>0.1184038278452798</v>
      </c>
      <c r="I51" s="1">
        <v>0.05057395438958029</v>
      </c>
      <c r="J51" s="1">
        <v>0.016732942608867644</v>
      </c>
      <c r="K51" s="1">
        <v>0.008420149376126985</v>
      </c>
      <c r="L51" s="1">
        <v>0.008488718855025983</v>
      </c>
      <c r="M51" s="1">
        <v>0.08527921923629435</v>
      </c>
      <c r="O51" s="2">
        <f t="shared" si="4"/>
        <v>0.07247350601364282</v>
      </c>
      <c r="P51" s="2">
        <f t="shared" si="5"/>
        <v>0.04924044292418068</v>
      </c>
    </row>
    <row r="52" spans="1:19" ht="12.75">
      <c r="A52" s="1" t="s">
        <v>72</v>
      </c>
      <c r="B52" s="1">
        <v>29.07780675577021</v>
      </c>
      <c r="C52" s="1">
        <v>32.313803799734906</v>
      </c>
      <c r="D52" s="1">
        <v>31.406511894869414</v>
      </c>
      <c r="E52" s="1">
        <v>31.725317534011825</v>
      </c>
      <c r="F52" s="1">
        <v>31.392271069110542</v>
      </c>
      <c r="G52" s="1">
        <v>30.489057297939546</v>
      </c>
      <c r="H52" s="1">
        <v>29.969398858805807</v>
      </c>
      <c r="I52" s="1">
        <v>30.825634636898727</v>
      </c>
      <c r="J52" s="1">
        <v>33.18751487184281</v>
      </c>
      <c r="K52" s="1">
        <v>30.76432656331767</v>
      </c>
      <c r="L52" s="1">
        <v>27.451943954209383</v>
      </c>
      <c r="M52" s="1">
        <v>25.75970180920175</v>
      </c>
      <c r="O52" s="2">
        <f t="shared" si="4"/>
        <v>30.363607420476054</v>
      </c>
      <c r="P52" s="2">
        <f t="shared" si="5"/>
        <v>2.0813013782742784</v>
      </c>
      <c r="R52" s="1" t="s">
        <v>74</v>
      </c>
      <c r="S52" s="8">
        <f>O52/2</f>
        <v>15.181803710238027</v>
      </c>
    </row>
    <row r="53" spans="1:13" ht="12.75">
      <c r="A53" s="1" t="s">
        <v>66</v>
      </c>
      <c r="B53" s="1" t="s">
        <v>66</v>
      </c>
      <c r="C53" s="1" t="s">
        <v>66</v>
      </c>
      <c r="D53" s="1" t="s">
        <v>66</v>
      </c>
      <c r="E53" s="1" t="s">
        <v>66</v>
      </c>
      <c r="F53" s="1" t="s">
        <v>66</v>
      </c>
      <c r="G53" s="1" t="s">
        <v>66</v>
      </c>
      <c r="H53" s="1" t="s">
        <v>66</v>
      </c>
      <c r="I53" s="1" t="s">
        <v>66</v>
      </c>
      <c r="J53" s="1" t="s">
        <v>66</v>
      </c>
      <c r="K53" s="1" t="s">
        <v>66</v>
      </c>
      <c r="L53" s="1" t="s">
        <v>66</v>
      </c>
      <c r="M53" s="1" t="s">
        <v>66</v>
      </c>
    </row>
    <row r="54" spans="1:13" ht="12.75">
      <c r="A54" s="1" t="s">
        <v>66</v>
      </c>
      <c r="B54" s="1" t="s">
        <v>66</v>
      </c>
      <c r="C54" s="1" t="s">
        <v>66</v>
      </c>
      <c r="D54" s="1" t="s">
        <v>66</v>
      </c>
      <c r="E54" s="1" t="s">
        <v>66</v>
      </c>
      <c r="F54" s="1" t="s">
        <v>66</v>
      </c>
      <c r="G54" s="1" t="s">
        <v>66</v>
      </c>
      <c r="H54" s="1" t="s">
        <v>66</v>
      </c>
      <c r="I54" s="1" t="s">
        <v>66</v>
      </c>
      <c r="J54" s="1" t="s">
        <v>66</v>
      </c>
      <c r="K54" s="1" t="s">
        <v>66</v>
      </c>
      <c r="L54" s="1" t="s">
        <v>66</v>
      </c>
      <c r="M54" s="1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2008-04-10T21:26:22Z</dcterms:created>
  <dcterms:modified xsi:type="dcterms:W3CDTF">2008-04-11T01:18:43Z</dcterms:modified>
  <cp:category/>
  <cp:version/>
  <cp:contentType/>
  <cp:contentStatus/>
</cp:coreProperties>
</file>