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64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<sst xmlns="http://schemas.openxmlformats.org/spreadsheetml/2006/main" count="60" uniqueCount="38">
  <si>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tellurium60136</t>
  </si>
  <si>
    <t>#1</t>
  </si>
  <si>
    <t>#2</t>
  </si>
  <si>
    <t>#3</t>
  </si>
  <si>
    <t>#5</t>
  </si>
  <si>
    <t>#6</t>
  </si>
  <si>
    <t>#7</t>
  </si>
  <si>
    <t>#9</t>
  </si>
  <si>
    <t>#10</t>
  </si>
  <si>
    <t>#12</t>
  </si>
  <si>
    <t>Ox</t>
  </si>
  <si>
    <t>Wt</t>
  </si>
  <si>
    <t>Percents</t>
  </si>
  <si>
    <t>Average</t>
  </si>
  <si>
    <t>Dev</t>
  </si>
  <si>
    <t>Sb</t>
  </si>
  <si>
    <t>Te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</si>
  <si>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</si>
  <si>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</si>
  <si>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</si>
  <si>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</si>
  <si>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</si>
  <si>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</si>
  <si>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</si>
  <si>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</si>
  <si>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</si>
  <si>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</si>
  <si>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La</t>
  </si>
  <si>
    <t>sb_2</t>
  </si>
  <si>
    <t>LIF</t>
  </si>
  <si>
    <t>te</t>
  </si>
  <si>
    <t>Atomic weight</t>
  </si>
  <si>
    <t>Sum</t>
  </si>
  <si>
    <r>
      <t>(Te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</si>
  <si>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average</t>
  </si>
  <si>
    <t>stdev</t>
  </si>
  <si>
    <t>Atomic proportions</t>
  </si>
  <si>
    <t>Atoms normalized for 1 apfu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</si>
</sst>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F27" sqref="F27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3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L3" s="1" t="s">
        <v>34</v>
      </c>
      <c r="M3" s="1" t="s">
        <v>35</v>
      </c>
    </row>
    <row r="4" spans="1:13" ht="12.75">
      <c r="A4" s="1" t="s">
        <v>16</v>
      </c>
      <c r="B4" s="1">
        <v>99.76</v>
      </c>
      <c r="C4" s="1">
        <v>98.87</v>
      </c>
      <c r="D4" s="1">
        <v>98.71</v>
      </c>
      <c r="E4" s="1">
        <v>98.65</v>
      </c>
      <c r="F4" s="1">
        <v>99.03</v>
      </c>
      <c r="G4" s="1">
        <v>99.34</v>
      </c>
      <c r="H4" s="1">
        <v>99.72</v>
      </c>
      <c r="I4" s="1">
        <v>98.99</v>
      </c>
      <c r="J4" s="1">
        <v>98.72</v>
      </c>
      <c r="L4" s="3">
        <f>AVERAGE(B4:J4)</f>
        <v>99.08777777777779</v>
      </c>
      <c r="M4" s="3">
        <f>STDEV(B4:J4)</f>
        <v>0.4250228751973078</v>
      </c>
    </row>
    <row r="5" spans="1:13" ht="12.75">
      <c r="A5" s="1" t="s">
        <v>15</v>
      </c>
      <c r="B5" s="1">
        <v>0.6</v>
      </c>
      <c r="C5" s="1">
        <v>0.62</v>
      </c>
      <c r="D5" s="1">
        <v>0.63</v>
      </c>
      <c r="E5" s="1">
        <v>0.63</v>
      </c>
      <c r="F5" s="1">
        <v>0.63</v>
      </c>
      <c r="G5" s="1">
        <v>0.61</v>
      </c>
      <c r="H5" s="1">
        <v>0.62</v>
      </c>
      <c r="I5" s="1">
        <v>0.69</v>
      </c>
      <c r="J5" s="1">
        <v>0.59</v>
      </c>
      <c r="L5" s="3">
        <f>AVERAGE(B5:J5)</f>
        <v>0.6244444444444444</v>
      </c>
      <c r="M5" s="3">
        <f>STDEV(B5:J5)</f>
        <v>0.02833333333333406</v>
      </c>
    </row>
    <row r="6" spans="1:13" ht="12.75">
      <c r="A6" s="1" t="s">
        <v>17</v>
      </c>
      <c r="B6" s="1">
        <f>SUM(B4:B5)</f>
        <v>100.36</v>
      </c>
      <c r="C6" s="1">
        <f aca="true" t="shared" si="0" ref="C6:J6">SUM(C4:C5)</f>
        <v>99.49000000000001</v>
      </c>
      <c r="D6" s="1">
        <f t="shared" si="0"/>
        <v>99.33999999999999</v>
      </c>
      <c r="E6" s="1">
        <f t="shared" si="0"/>
        <v>99.28</v>
      </c>
      <c r="F6" s="1">
        <f t="shared" si="0"/>
        <v>99.66</v>
      </c>
      <c r="G6" s="1">
        <f t="shared" si="0"/>
        <v>99.95</v>
      </c>
      <c r="H6" s="1">
        <f t="shared" si="0"/>
        <v>100.34</v>
      </c>
      <c r="I6" s="1">
        <f t="shared" si="0"/>
        <v>99.67999999999999</v>
      </c>
      <c r="J6" s="1">
        <f t="shared" si="0"/>
        <v>99.31</v>
      </c>
      <c r="L6" s="3">
        <f>AVERAGE(B6:J6)</f>
        <v>99.71222222222224</v>
      </c>
      <c r="M6" s="3">
        <f>STDEV(B6:J6)</f>
        <v>0.4199040895741617</v>
      </c>
    </row>
    <row r="7" spans="12:13" ht="12.75">
      <c r="L7" s="3"/>
      <c r="M7" s="3"/>
    </row>
    <row r="8" spans="1:13" ht="12.75">
      <c r="A8" s="1" t="s">
        <v>31</v>
      </c>
      <c r="L8" s="3"/>
      <c r="M8" s="3"/>
    </row>
    <row r="9" spans="1:13" ht="12.75">
      <c r="A9" s="1" t="s">
        <v>16</v>
      </c>
      <c r="B9" s="3">
        <v>127.603</v>
      </c>
      <c r="C9" s="3">
        <v>127.603</v>
      </c>
      <c r="D9" s="3">
        <v>127.603</v>
      </c>
      <c r="E9" s="3">
        <v>127.603</v>
      </c>
      <c r="F9" s="3">
        <v>127.603</v>
      </c>
      <c r="G9" s="3">
        <v>127.603</v>
      </c>
      <c r="H9" s="3">
        <v>127.603</v>
      </c>
      <c r="I9" s="3">
        <v>127.603</v>
      </c>
      <c r="J9" s="3">
        <v>127.603</v>
      </c>
      <c r="L9" s="3"/>
      <c r="M9" s="3"/>
    </row>
    <row r="10" spans="1:13" ht="12.75">
      <c r="A10" s="1" t="s">
        <v>15</v>
      </c>
      <c r="B10" s="1">
        <v>121.76</v>
      </c>
      <c r="C10" s="1">
        <v>121.76</v>
      </c>
      <c r="D10" s="1">
        <v>121.76</v>
      </c>
      <c r="E10" s="1">
        <v>121.76</v>
      </c>
      <c r="F10" s="1">
        <v>121.76</v>
      </c>
      <c r="G10" s="1">
        <v>121.76</v>
      </c>
      <c r="H10" s="1">
        <v>121.76</v>
      </c>
      <c r="I10" s="1">
        <v>121.76</v>
      </c>
      <c r="J10" s="1">
        <v>121.76</v>
      </c>
      <c r="L10" s="3"/>
      <c r="M10" s="3"/>
    </row>
    <row r="11" spans="12:13" ht="12.75">
      <c r="L11" s="3"/>
      <c r="M11" s="3"/>
    </row>
    <row r="12" spans="1:13" ht="12.75">
      <c r="A12" s="1" t="s">
        <v>36</v>
      </c>
      <c r="L12" s="3"/>
      <c r="M12" s="3"/>
    </row>
    <row r="13" spans="1:13" ht="12.75">
      <c r="A13" s="1" t="s">
        <v>16</v>
      </c>
      <c r="B13" s="2">
        <f>B4/B9</f>
        <v>0.7817998009451189</v>
      </c>
      <c r="C13" s="2">
        <f aca="true" t="shared" si="1" ref="C13:J13">C4/C9</f>
        <v>0.7748250432983551</v>
      </c>
      <c r="D13" s="2">
        <f t="shared" si="1"/>
        <v>0.7735711542832064</v>
      </c>
      <c r="E13" s="2">
        <f t="shared" si="1"/>
        <v>0.7731009459025259</v>
      </c>
      <c r="F13" s="2">
        <f t="shared" si="1"/>
        <v>0.7760789323135037</v>
      </c>
      <c r="G13" s="2">
        <f t="shared" si="1"/>
        <v>0.7785083422803539</v>
      </c>
      <c r="H13" s="2">
        <f t="shared" si="1"/>
        <v>0.7814863286913317</v>
      </c>
      <c r="I13" s="2">
        <f t="shared" si="1"/>
        <v>0.7757654600597165</v>
      </c>
      <c r="J13" s="2">
        <f t="shared" si="1"/>
        <v>0.7736495223466533</v>
      </c>
      <c r="L13" s="3">
        <f>AVERAGE(B13:J13)</f>
        <v>0.7765317255689741</v>
      </c>
      <c r="M13" s="3">
        <f>STDEV(B13:J13)</f>
        <v>0.0033308219649785765</v>
      </c>
    </row>
    <row r="14" spans="1:13" ht="12.75">
      <c r="A14" s="1" t="s">
        <v>15</v>
      </c>
      <c r="B14" s="2">
        <f>B5/B10</f>
        <v>0.00492772667542707</v>
      </c>
      <c r="C14" s="2">
        <f aca="true" t="shared" si="2" ref="C14:J14">C5/C10</f>
        <v>0.005091984231274638</v>
      </c>
      <c r="D14" s="2">
        <f t="shared" si="2"/>
        <v>0.0051741130091984226</v>
      </c>
      <c r="E14" s="2">
        <f t="shared" si="2"/>
        <v>0.0051741130091984226</v>
      </c>
      <c r="F14" s="2">
        <f t="shared" si="2"/>
        <v>0.0051741130091984226</v>
      </c>
      <c r="G14" s="2">
        <f t="shared" si="2"/>
        <v>0.005009855453350854</v>
      </c>
      <c r="H14" s="2">
        <f t="shared" si="2"/>
        <v>0.005091984231274638</v>
      </c>
      <c r="I14" s="2">
        <f t="shared" si="2"/>
        <v>0.005666885676741129</v>
      </c>
      <c r="J14" s="2">
        <f t="shared" si="2"/>
        <v>0.0048455978975032845</v>
      </c>
      <c r="L14" s="3">
        <f>AVERAGE(B14:J14)</f>
        <v>0.005128485910351876</v>
      </c>
      <c r="M14" s="3">
        <f>STDEV(B14:J14)</f>
        <v>0.00023269820411738048</v>
      </c>
    </row>
    <row r="15" spans="1:13" ht="12.75">
      <c r="A15" s="1" t="s">
        <v>32</v>
      </c>
      <c r="B15" s="2">
        <f>SUM(B13:B14)</f>
        <v>0.786727527620546</v>
      </c>
      <c r="C15" s="2">
        <f aca="true" t="shared" si="3" ref="C15:J15">SUM(C13:C14)</f>
        <v>0.7799170275296298</v>
      </c>
      <c r="D15" s="2">
        <f t="shared" si="3"/>
        <v>0.7787452672924049</v>
      </c>
      <c r="E15" s="2">
        <f t="shared" si="3"/>
        <v>0.7782750589117243</v>
      </c>
      <c r="F15" s="2">
        <f t="shared" si="3"/>
        <v>0.7812530453227021</v>
      </c>
      <c r="G15" s="2">
        <f t="shared" si="3"/>
        <v>0.7835181977337048</v>
      </c>
      <c r="H15" s="2">
        <f t="shared" si="3"/>
        <v>0.7865783129226064</v>
      </c>
      <c r="I15" s="2">
        <f t="shared" si="3"/>
        <v>0.7814323457364576</v>
      </c>
      <c r="J15" s="2">
        <f t="shared" si="3"/>
        <v>0.7784951202441566</v>
      </c>
      <c r="L15" s="3">
        <f>AVERAGE(B15:J15)</f>
        <v>0.7816602114793257</v>
      </c>
      <c r="M15" s="3">
        <f>STDEV(B15:J15)</f>
        <v>0.0032891466410008845</v>
      </c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L16" s="3"/>
      <c r="M16" s="3"/>
    </row>
    <row r="17" spans="1:13" ht="12.75">
      <c r="A17" s="1" t="s">
        <v>37</v>
      </c>
      <c r="L17" s="3"/>
      <c r="M17" s="3"/>
    </row>
    <row r="18" spans="1:14" ht="12.75">
      <c r="A18" s="1" t="s">
        <v>16</v>
      </c>
      <c r="B18" s="2">
        <f>B13*1/B15</f>
        <v>0.9937364252521697</v>
      </c>
      <c r="C18" s="2">
        <f aca="true" t="shared" si="4" ref="C18:J18">C13*1/C15</f>
        <v>0.993471120578809</v>
      </c>
      <c r="D18" s="2">
        <f t="shared" si="4"/>
        <v>0.9933558337668129</v>
      </c>
      <c r="E18" s="2">
        <f t="shared" si="4"/>
        <v>0.9933518195785003</v>
      </c>
      <c r="F18" s="2">
        <f t="shared" si="4"/>
        <v>0.9933771611641382</v>
      </c>
      <c r="G18" s="2">
        <f t="shared" si="4"/>
        <v>0.9936059488243647</v>
      </c>
      <c r="H18" s="2">
        <f t="shared" si="4"/>
        <v>0.9935264116139245</v>
      </c>
      <c r="I18" s="2">
        <f t="shared" si="4"/>
        <v>0.9927480789505835</v>
      </c>
      <c r="J18" s="2">
        <f t="shared" si="4"/>
        <v>0.9937756862291139</v>
      </c>
      <c r="L18" s="2">
        <f>AVERAGE(B18:J18)</f>
        <v>0.9934387206620463</v>
      </c>
      <c r="M18" s="3">
        <f>STDEV(B18:J18)</f>
        <v>0.00030291832927233753</v>
      </c>
      <c r="N18" s="4">
        <v>0.99</v>
      </c>
    </row>
    <row r="19" spans="1:14" ht="12.75">
      <c r="A19" s="1" t="s">
        <v>15</v>
      </c>
      <c r="B19" s="2">
        <f>B14*1/B15</f>
        <v>0.006263574747830367</v>
      </c>
      <c r="C19" s="2">
        <f aca="true" t="shared" si="5" ref="C19:J19">C14*1/C15</f>
        <v>0.006528879421190979</v>
      </c>
      <c r="D19" s="2">
        <f t="shared" si="5"/>
        <v>0.006644166233187053</v>
      </c>
      <c r="E19" s="2">
        <f t="shared" si="5"/>
        <v>0.006648180421499663</v>
      </c>
      <c r="F19" s="2">
        <f t="shared" si="5"/>
        <v>0.006622838835861713</v>
      </c>
      <c r="G19" s="2">
        <f t="shared" si="5"/>
        <v>0.00639405117563531</v>
      </c>
      <c r="H19" s="2">
        <f t="shared" si="5"/>
        <v>0.006473588386075492</v>
      </c>
      <c r="I19" s="2">
        <f t="shared" si="5"/>
        <v>0.007251921049416501</v>
      </c>
      <c r="J19" s="2">
        <f t="shared" si="5"/>
        <v>0.006224313770886036</v>
      </c>
      <c r="L19" s="2">
        <f>AVERAGE(B19:J19)</f>
        <v>0.0065612793379536795</v>
      </c>
      <c r="M19" s="3">
        <f>STDEV(B19:J19)</f>
        <v>0.00030291832921752</v>
      </c>
      <c r="N19" s="4">
        <v>0.01</v>
      </c>
    </row>
    <row r="20" spans="1:13" ht="12.75">
      <c r="A20" s="1" t="s">
        <v>32</v>
      </c>
      <c r="B20" s="2">
        <f>SUM(B18:B19)</f>
        <v>1</v>
      </c>
      <c r="C20" s="2">
        <f aca="true" t="shared" si="6" ref="C20:J20">SUM(C18:C19)</f>
        <v>1</v>
      </c>
      <c r="D20" s="2">
        <f t="shared" si="6"/>
        <v>1</v>
      </c>
      <c r="E20" s="2">
        <f t="shared" si="6"/>
        <v>0.9999999999999999</v>
      </c>
      <c r="F20" s="2">
        <f t="shared" si="6"/>
        <v>0.9999999999999999</v>
      </c>
      <c r="G20" s="2">
        <f t="shared" si="6"/>
        <v>1</v>
      </c>
      <c r="H20" s="2">
        <f t="shared" si="6"/>
        <v>1</v>
      </c>
      <c r="I20" s="2">
        <f t="shared" si="6"/>
        <v>1</v>
      </c>
      <c r="J20" s="2">
        <f t="shared" si="6"/>
        <v>1</v>
      </c>
      <c r="L20" s="3">
        <f>AVERAGE(B20:J20)</f>
        <v>1</v>
      </c>
      <c r="M20" s="3">
        <f>STDEV(B20:J20)</f>
        <v>0</v>
      </c>
    </row>
    <row r="21" spans="12:13" ht="12.75">
      <c r="L21" s="3"/>
      <c r="M21" s="3"/>
    </row>
    <row r="23" ht="18.75">
      <c r="H23" s="5" t="s">
        <v>16</v>
      </c>
    </row>
    <row r="24" ht="20.25">
      <c r="H24" s="5" t="s">
        <v>33</v>
      </c>
    </row>
    <row r="29" spans="1:8" ht="12.75">
      <c r="A29" s="1" t="s">
        <v>18</v>
      </c>
      <c r="B29" s="1" t="s">
        <v>19</v>
      </c>
      <c r="C29" s="1" t="s">
        <v>20</v>
      </c>
      <c r="D29" s="1" t="s">
        <v>21</v>
      </c>
      <c r="E29" s="1" t="s">
        <v>22</v>
      </c>
      <c r="F29" s="1" t="s">
        <v>23</v>
      </c>
      <c r="G29" s="1" t="s">
        <v>24</v>
      </c>
      <c r="H29" s="1" t="s">
        <v>25</v>
      </c>
    </row>
    <row r="30" spans="1:8" ht="12.75">
      <c r="A30" s="1" t="s">
        <v>26</v>
      </c>
      <c r="B30" s="1" t="s">
        <v>15</v>
      </c>
      <c r="C30" s="1" t="s">
        <v>27</v>
      </c>
      <c r="D30" s="1">
        <v>20</v>
      </c>
      <c r="E30" s="1">
        <v>10</v>
      </c>
      <c r="F30" s="1">
        <v>250</v>
      </c>
      <c r="G30" s="1">
        <v>-300</v>
      </c>
      <c r="H30" s="1" t="s">
        <v>28</v>
      </c>
    </row>
    <row r="31" spans="1:8" ht="12.75">
      <c r="A31" s="1" t="s">
        <v>29</v>
      </c>
      <c r="B31" s="1" t="s">
        <v>16</v>
      </c>
      <c r="C31" s="1" t="s">
        <v>27</v>
      </c>
      <c r="D31" s="1">
        <v>20</v>
      </c>
      <c r="E31" s="1">
        <v>10</v>
      </c>
      <c r="F31" s="1">
        <v>500</v>
      </c>
      <c r="G31" s="1">
        <v>-500</v>
      </c>
      <c r="H31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2007-10-24T00:33:00Z</dcterms:created>
  <dcterms:modified xsi:type="dcterms:W3CDTF">2007-10-24T00:35:06Z</dcterms:modified>
  <cp:category/>
  <cp:version/>
  <cp:contentType/>
  <cp:contentStatus/>
</cp:coreProperties>
</file>