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0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<sst xmlns="http://schemas.openxmlformats.org/spreadsheetml/2006/main" count="106" uniqueCount="80">
  <si>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</si>
  <si>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</si>
  <si>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</si>
  <si>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</si>
  <si>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</si>
  <si>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</si>
  <si>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</si>
  <si>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</si>
  <si>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</si>
  <si>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</si>
  <si>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</si>
  <si>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</si>
  <si>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</si>
  <si>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</si>
  <si>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</si>
  <si>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</si>
  <si>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</si>
  <si>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</si>
  <si>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</si>
  <si>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</si>
  <si>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</si>
  <si>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</si>
  <si>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</si>
  <si>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</si>
  <si>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</si>
  <si>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</si>
  <si>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Na2O</t>
  </si>
  <si>
    <t>Al2O3</t>
  </si>
  <si>
    <t>SiO2</t>
  </si>
  <si>
    <t>MgO</t>
  </si>
  <si>
    <t>K2O</t>
  </si>
  <si>
    <t>CaO</t>
  </si>
  <si>
    <t>TiO2</t>
  </si>
  <si>
    <t>MnO</t>
  </si>
  <si>
    <t>FeO</t>
  </si>
  <si>
    <t>Totals</t>
  </si>
  <si>
    <t>Na</t>
  </si>
  <si>
    <t>Al</t>
  </si>
  <si>
    <t>Si</t>
  </si>
  <si>
    <t>Mg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</si>
  <si>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</si>
  <si>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</si>
  <si>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</si>
  <si>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</si>
  <si>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</si>
  <si>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</si>
  <si>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</si>
  <si>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</si>
  <si>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</si>
  <si>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</si>
  <si>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</si>
  <si>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</si>
  <si>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</si>
  <si>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</si>
  <si>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</si>
  <si>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</si>
  <si>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kspar-OR1</t>
  </si>
  <si>
    <t>diopside</t>
  </si>
  <si>
    <t>PET</t>
  </si>
  <si>
    <t>rutile1</t>
  </si>
  <si>
    <t>LIF</t>
  </si>
  <si>
    <t>rhod-791</t>
  </si>
  <si>
    <t>fayalite</t>
  </si>
  <si>
    <t>Si,Al,Na,Mg,Ca,&lt;Fe,&lt;Mn</t>
  </si>
  <si>
    <t>Fe2</t>
  </si>
  <si>
    <t>Fe3</t>
  </si>
  <si>
    <t>ideal</t>
  </si>
  <si>
    <t>measured</t>
  </si>
  <si>
    <t>tremolite R050498</t>
  </si>
  <si>
    <t>wds scan</t>
  </si>
  <si>
    <t>Cation numbers normalized to 23 O</t>
  </si>
  <si>
    <t>OH estimated by charge balance</t>
  </si>
  <si>
    <t>average</t>
  </si>
  <si>
    <t>stdev</t>
  </si>
  <si>
    <t>in formula</t>
  </si>
  <si>
    <t>(+) charges</t>
  </si>
  <si>
    <t>H2O*</t>
  </si>
  <si>
    <t>* = estimated by difference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</si>
  <si>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(Mg,Fe)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</si>
  <si>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r>
      <t>(Ca</t>
    </r>
    <r>
      <rPr>
        <vertAlign val="subscript"/>
        <sz val="14"/>
        <rFont val="Times New Roman"/>
        <family val="1"/>
      </rPr>
      <t>1.95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4.75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7.92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</si>
</sst>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12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  <font>
      <sz val="14"/>
      <name val="Courier New"/>
      <family val="0"/>
    </font>
    <font>
      <b/>
      <sz val="10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b/>
      <sz val="12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2" fontId="1" fillId="3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workbookViewId="0" topLeftCell="A1">
      <selection activeCell="K34" sqref="K34"/>
    </sheetView>
  </sheetViews>
  <sheetFormatPr defaultColWidth="9.00390625" defaultRowHeight="13.5"/>
  <cols>
    <col min="1" max="21" width="5.25390625" style="1" customWidth="1"/>
    <col min="22" max="22" width="2.50390625" style="1" customWidth="1"/>
    <col min="23" max="25" width="5.25390625" style="1" customWidth="1"/>
    <col min="26" max="26" width="3.25390625" style="1" customWidth="1"/>
    <col min="27" max="16384" width="5.25390625" style="1" customWidth="1"/>
  </cols>
  <sheetData>
    <row r="1" spans="1:13" ht="15.75">
      <c r="A1" s="7" t="s">
        <v>68</v>
      </c>
      <c r="L1" s="7"/>
      <c r="M1" s="7"/>
    </row>
    <row r="2" spans="2:28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W2" s="8" t="s">
        <v>69</v>
      </c>
      <c r="X2" s="8"/>
      <c r="Y2" s="9" t="s">
        <v>63</v>
      </c>
      <c r="Z2" s="8"/>
      <c r="AA2" s="8"/>
      <c r="AB2" s="8"/>
    </row>
    <row r="3" spans="1:24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W3" s="1" t="s">
        <v>72</v>
      </c>
      <c r="X3" s="1" t="s">
        <v>73</v>
      </c>
    </row>
    <row r="4" spans="1:30" ht="12.75">
      <c r="A4" s="1" t="s">
        <v>28</v>
      </c>
      <c r="B4" s="2">
        <v>58.91</v>
      </c>
      <c r="C4" s="2">
        <v>58.26</v>
      </c>
      <c r="D4" s="2">
        <v>58.36</v>
      </c>
      <c r="E4" s="2">
        <v>58.46</v>
      </c>
      <c r="F4" s="2">
        <v>59.46</v>
      </c>
      <c r="G4" s="2">
        <v>58.23</v>
      </c>
      <c r="H4" s="2">
        <v>58.4</v>
      </c>
      <c r="I4" s="2">
        <v>58.89</v>
      </c>
      <c r="J4" s="2">
        <v>58.23</v>
      </c>
      <c r="K4" s="2">
        <v>58.27</v>
      </c>
      <c r="L4" s="2">
        <v>58.43</v>
      </c>
      <c r="M4" s="2">
        <v>58.29</v>
      </c>
      <c r="N4" s="2">
        <v>58.34</v>
      </c>
      <c r="O4" s="2">
        <v>58.33</v>
      </c>
      <c r="P4" s="2">
        <v>58.55</v>
      </c>
      <c r="Q4" s="2">
        <v>58.45</v>
      </c>
      <c r="R4" s="2">
        <v>58.5</v>
      </c>
      <c r="S4" s="2">
        <v>58.56</v>
      </c>
      <c r="T4" s="2">
        <v>58.22</v>
      </c>
      <c r="U4" s="2">
        <v>58.87</v>
      </c>
      <c r="V4" s="2"/>
      <c r="W4" s="2">
        <f>AVERAGE(B4:U4)</f>
        <v>58.50049999999999</v>
      </c>
      <c r="X4" s="2">
        <f>STDEV(B4:U4)</f>
        <v>0.3126032461030818</v>
      </c>
      <c r="Y4" s="2"/>
      <c r="Z4" s="2"/>
      <c r="AA4" s="2"/>
      <c r="AB4" s="2"/>
      <c r="AC4" s="2"/>
      <c r="AD4" s="2"/>
    </row>
    <row r="5" spans="1:30" ht="12.75">
      <c r="A5" s="1" t="s">
        <v>29</v>
      </c>
      <c r="B5" s="2">
        <v>23.43</v>
      </c>
      <c r="C5" s="2">
        <v>22.86</v>
      </c>
      <c r="D5" s="2">
        <v>23.15</v>
      </c>
      <c r="E5" s="2">
        <v>23.46</v>
      </c>
      <c r="F5" s="2">
        <v>23.24</v>
      </c>
      <c r="G5" s="2">
        <v>23.31</v>
      </c>
      <c r="H5" s="2">
        <v>23.42</v>
      </c>
      <c r="I5" s="2">
        <v>23.82</v>
      </c>
      <c r="J5" s="2">
        <v>23.43</v>
      </c>
      <c r="K5" s="2">
        <v>23.47</v>
      </c>
      <c r="L5" s="2">
        <v>23.51</v>
      </c>
      <c r="M5" s="2">
        <v>23.18</v>
      </c>
      <c r="N5" s="2">
        <v>23.39</v>
      </c>
      <c r="O5" s="2">
        <v>23.12</v>
      </c>
      <c r="P5" s="2">
        <v>23.35</v>
      </c>
      <c r="Q5" s="2">
        <v>23.48</v>
      </c>
      <c r="R5" s="2">
        <v>23.36</v>
      </c>
      <c r="S5" s="2">
        <v>23.12</v>
      </c>
      <c r="T5" s="2">
        <v>22.73</v>
      </c>
      <c r="U5" s="2">
        <v>23.67</v>
      </c>
      <c r="V5" s="2"/>
      <c r="W5" s="2">
        <f>AVERAGE(B5:U5)</f>
        <v>23.325000000000006</v>
      </c>
      <c r="X5" s="2">
        <f>STDEV(B5:U5)</f>
        <v>0.2525762000699122</v>
      </c>
      <c r="Y5" s="2"/>
      <c r="Z5" s="2"/>
      <c r="AA5" s="2"/>
      <c r="AB5" s="2"/>
      <c r="AC5" s="2"/>
      <c r="AD5" s="2"/>
    </row>
    <row r="6" spans="1:30" ht="12.75">
      <c r="A6" s="1" t="s">
        <v>31</v>
      </c>
      <c r="B6" s="2">
        <v>13.5</v>
      </c>
      <c r="C6" s="2">
        <v>13.41</v>
      </c>
      <c r="D6" s="2">
        <v>13.56</v>
      </c>
      <c r="E6" s="2">
        <v>13.43</v>
      </c>
      <c r="F6" s="2">
        <v>1.27</v>
      </c>
      <c r="G6" s="2">
        <v>13.56</v>
      </c>
      <c r="H6" s="2">
        <v>13.37</v>
      </c>
      <c r="I6" s="2">
        <v>13.57</v>
      </c>
      <c r="J6" s="2">
        <v>13.55</v>
      </c>
      <c r="K6" s="2">
        <v>13.55</v>
      </c>
      <c r="L6" s="2">
        <v>13.35</v>
      </c>
      <c r="M6" s="2">
        <v>13.45</v>
      </c>
      <c r="N6" s="2">
        <v>13.42</v>
      </c>
      <c r="O6" s="2">
        <v>13.32</v>
      </c>
      <c r="P6" s="2">
        <v>13.54</v>
      </c>
      <c r="Q6" s="2">
        <v>13.44</v>
      </c>
      <c r="R6" s="2">
        <v>13.32</v>
      </c>
      <c r="S6" s="2">
        <v>13.56</v>
      </c>
      <c r="T6" s="2">
        <v>13.45</v>
      </c>
      <c r="U6" s="2">
        <v>13.61</v>
      </c>
      <c r="V6" s="2"/>
      <c r="W6" s="2">
        <f>AVERAGE(B6:U6)</f>
        <v>12.861499999999998</v>
      </c>
      <c r="X6" s="2">
        <f>STDEV(B6:U6)</f>
        <v>2.729814481839969</v>
      </c>
      <c r="Y6" s="2"/>
      <c r="Z6" s="2"/>
      <c r="AA6" s="2"/>
      <c r="AB6" s="2"/>
      <c r="AC6" s="2"/>
      <c r="AD6" s="2"/>
    </row>
    <row r="7" spans="1:30" ht="12.75">
      <c r="A7" s="1" t="s">
        <v>34</v>
      </c>
      <c r="B7" s="2">
        <v>1.35</v>
      </c>
      <c r="C7" s="2">
        <v>1.75</v>
      </c>
      <c r="D7" s="2">
        <v>1.51</v>
      </c>
      <c r="E7" s="2">
        <v>1.51</v>
      </c>
      <c r="F7" s="2">
        <v>1.26</v>
      </c>
      <c r="G7" s="2">
        <v>1.39</v>
      </c>
      <c r="H7" s="2">
        <v>1.08</v>
      </c>
      <c r="I7" s="2">
        <v>1.12</v>
      </c>
      <c r="J7" s="2">
        <v>1.07</v>
      </c>
      <c r="K7" s="2">
        <v>1.17</v>
      </c>
      <c r="L7" s="2">
        <v>1.16</v>
      </c>
      <c r="M7" s="2">
        <v>1.15</v>
      </c>
      <c r="N7" s="2">
        <v>1.15</v>
      </c>
      <c r="O7" s="2">
        <v>1.23</v>
      </c>
      <c r="P7" s="2">
        <v>1.24</v>
      </c>
      <c r="Q7" s="2">
        <v>1.21</v>
      </c>
      <c r="R7" s="2">
        <v>1.31</v>
      </c>
      <c r="S7" s="2">
        <v>1.55</v>
      </c>
      <c r="T7" s="2">
        <v>1.45</v>
      </c>
      <c r="U7" s="2">
        <v>1.45</v>
      </c>
      <c r="V7" s="2"/>
      <c r="W7" s="2">
        <f>AVERAGE(B7:U7)</f>
        <v>1.3054999999999999</v>
      </c>
      <c r="X7" s="2">
        <f>STDEV(B7:U7)</f>
        <v>0.18377546368498673</v>
      </c>
      <c r="Y7" s="2"/>
      <c r="Z7" s="2"/>
      <c r="AA7" s="2"/>
      <c r="AB7" s="2"/>
      <c r="AC7" s="2"/>
      <c r="AD7" s="2"/>
    </row>
    <row r="8" spans="1:30" ht="12.75">
      <c r="A8" s="1" t="s">
        <v>27</v>
      </c>
      <c r="B8" s="2">
        <v>0.33</v>
      </c>
      <c r="C8" s="2">
        <v>0.48</v>
      </c>
      <c r="D8" s="2">
        <v>0.65</v>
      </c>
      <c r="E8" s="2">
        <v>0.61</v>
      </c>
      <c r="F8" s="2">
        <v>0.71</v>
      </c>
      <c r="G8" s="2">
        <v>0.65</v>
      </c>
      <c r="H8" s="2">
        <v>0.58</v>
      </c>
      <c r="I8" s="2">
        <v>0.59</v>
      </c>
      <c r="J8" s="2">
        <v>0.72</v>
      </c>
      <c r="K8" s="2">
        <v>0.77</v>
      </c>
      <c r="L8" s="2">
        <v>0.82</v>
      </c>
      <c r="M8" s="2">
        <v>0.67</v>
      </c>
      <c r="N8" s="2">
        <v>0.55</v>
      </c>
      <c r="O8" s="2">
        <v>0.62</v>
      </c>
      <c r="P8" s="2">
        <v>0.56</v>
      </c>
      <c r="Q8" s="2">
        <v>0.51</v>
      </c>
      <c r="R8" s="2">
        <v>0.55</v>
      </c>
      <c r="S8" s="2">
        <v>0.52</v>
      </c>
      <c r="T8" s="2">
        <v>0.62</v>
      </c>
      <c r="U8" s="2">
        <v>0.55</v>
      </c>
      <c r="V8" s="2"/>
      <c r="W8" s="2">
        <f>AVERAGE(B8:U8)</f>
        <v>0.603</v>
      </c>
      <c r="X8" s="2">
        <f>STDEV(B8:U8)</f>
        <v>0.10901955401621681</v>
      </c>
      <c r="Y8" s="2"/>
      <c r="Z8" s="2"/>
      <c r="AA8" s="2"/>
      <c r="AB8" s="2"/>
      <c r="AC8" s="2"/>
      <c r="AD8" s="2"/>
    </row>
    <row r="9" spans="1:30" ht="12.75">
      <c r="A9" s="1" t="s">
        <v>33</v>
      </c>
      <c r="B9" s="2">
        <v>0.21</v>
      </c>
      <c r="C9" s="2">
        <v>0.31</v>
      </c>
      <c r="D9" s="2">
        <v>0.25</v>
      </c>
      <c r="E9" s="2">
        <v>0.33</v>
      </c>
      <c r="F9" s="2">
        <v>0.22</v>
      </c>
      <c r="G9" s="2">
        <v>0.19</v>
      </c>
      <c r="H9" s="2">
        <v>0.23</v>
      </c>
      <c r="I9" s="2">
        <v>0.22</v>
      </c>
      <c r="J9" s="2">
        <v>0.2</v>
      </c>
      <c r="K9" s="2">
        <v>0.21</v>
      </c>
      <c r="L9" s="2">
        <v>0.22</v>
      </c>
      <c r="M9" s="2">
        <v>0.22</v>
      </c>
      <c r="N9" s="2">
        <v>0.26</v>
      </c>
      <c r="O9" s="2">
        <v>0.18</v>
      </c>
      <c r="P9" s="2">
        <v>0.2</v>
      </c>
      <c r="Q9" s="2">
        <v>0.21</v>
      </c>
      <c r="R9" s="2">
        <v>0.21</v>
      </c>
      <c r="S9" s="2">
        <v>0.26</v>
      </c>
      <c r="T9" s="2">
        <v>0.23</v>
      </c>
      <c r="U9" s="2">
        <v>0.26</v>
      </c>
      <c r="V9" s="2"/>
      <c r="W9" s="2">
        <f>AVERAGE(B9:U9)</f>
        <v>0.23100000000000004</v>
      </c>
      <c r="X9" s="2">
        <f>STDEV(B9:U9)</f>
        <v>0.03796119902715052</v>
      </c>
      <c r="Y9" s="2"/>
      <c r="Z9" s="2"/>
      <c r="AA9" s="2"/>
      <c r="AB9" s="2"/>
      <c r="AC9" s="2"/>
      <c r="AD9" s="2"/>
    </row>
    <row r="10" spans="1:30" ht="12.75">
      <c r="A10" s="1" t="s">
        <v>26</v>
      </c>
      <c r="B10" s="2">
        <v>0.15</v>
      </c>
      <c r="C10" s="2">
        <v>0.11</v>
      </c>
      <c r="D10" s="2">
        <v>0.18</v>
      </c>
      <c r="E10" s="2">
        <v>0.19</v>
      </c>
      <c r="F10" s="2">
        <v>0.17</v>
      </c>
      <c r="G10" s="2">
        <v>0.22</v>
      </c>
      <c r="H10" s="2">
        <v>0.17</v>
      </c>
      <c r="I10" s="2">
        <v>0.26</v>
      </c>
      <c r="J10" s="2">
        <v>0.2</v>
      </c>
      <c r="K10" s="2">
        <v>0.22</v>
      </c>
      <c r="L10" s="2">
        <v>0.26</v>
      </c>
      <c r="M10" s="2">
        <v>0.21</v>
      </c>
      <c r="N10" s="2">
        <v>0.19</v>
      </c>
      <c r="O10" s="2">
        <v>0.15</v>
      </c>
      <c r="P10" s="2">
        <v>0.18</v>
      </c>
      <c r="Q10" s="2">
        <v>0.17</v>
      </c>
      <c r="R10" s="2">
        <v>0.2</v>
      </c>
      <c r="S10" s="2">
        <v>0.18</v>
      </c>
      <c r="T10" s="2">
        <v>0.17</v>
      </c>
      <c r="U10" s="2">
        <v>0.25</v>
      </c>
      <c r="V10" s="2"/>
      <c r="W10" s="2">
        <f>AVERAGE(B10:U10)</f>
        <v>0.1915</v>
      </c>
      <c r="X10" s="2">
        <f>STDEV(B10:U10)</f>
        <v>0.0378744463221646</v>
      </c>
      <c r="Y10" s="2"/>
      <c r="Z10" s="2"/>
      <c r="AA10" s="2"/>
      <c r="AB10" s="2"/>
      <c r="AC10" s="2"/>
      <c r="AD10" s="2"/>
    </row>
    <row r="11" spans="1:30" ht="12.75">
      <c r="A11" s="1" t="s">
        <v>30</v>
      </c>
      <c r="B11" s="2">
        <v>0.06</v>
      </c>
      <c r="C11" s="2">
        <v>0.07</v>
      </c>
      <c r="D11" s="2">
        <v>0.13</v>
      </c>
      <c r="E11" s="2">
        <v>0.15</v>
      </c>
      <c r="F11" s="2">
        <v>0.09</v>
      </c>
      <c r="G11" s="2">
        <v>0.1</v>
      </c>
      <c r="H11" s="2">
        <v>0.1</v>
      </c>
      <c r="I11" s="2">
        <v>0.06</v>
      </c>
      <c r="J11" s="2">
        <v>0.06</v>
      </c>
      <c r="K11" s="2">
        <v>0.13</v>
      </c>
      <c r="L11" s="2">
        <v>0.08</v>
      </c>
      <c r="M11" s="2">
        <v>0.12</v>
      </c>
      <c r="N11" s="2">
        <v>0.07</v>
      </c>
      <c r="O11" s="2">
        <v>0.07</v>
      </c>
      <c r="P11" s="2">
        <v>0.1</v>
      </c>
      <c r="Q11" s="2">
        <v>0.11</v>
      </c>
      <c r="R11" s="2">
        <v>0.08</v>
      </c>
      <c r="S11" s="2">
        <v>0.1</v>
      </c>
      <c r="T11" s="2">
        <v>0.13</v>
      </c>
      <c r="U11" s="2">
        <v>0.11</v>
      </c>
      <c r="V11" s="2"/>
      <c r="W11" s="2">
        <f>AVERAGE(B11:U11)</f>
        <v>0.09600000000000003</v>
      </c>
      <c r="X11" s="2">
        <f>STDEV(B11:U11)</f>
        <v>0.027028250327934093</v>
      </c>
      <c r="Y11" s="2"/>
      <c r="Z11" s="2"/>
      <c r="AA11" s="2"/>
      <c r="AB11" s="2"/>
      <c r="AC11" s="2"/>
      <c r="AD11" s="2"/>
    </row>
    <row r="12" spans="1:30" ht="12.75">
      <c r="A12" s="1" t="s">
        <v>32</v>
      </c>
      <c r="B12" s="2">
        <v>0.01</v>
      </c>
      <c r="C12" s="2">
        <v>0.01</v>
      </c>
      <c r="D12" s="2">
        <v>0.02</v>
      </c>
      <c r="E12" s="2">
        <v>0</v>
      </c>
      <c r="F12" s="2">
        <v>0</v>
      </c>
      <c r="G12" s="2">
        <v>0.02</v>
      </c>
      <c r="H12" s="2">
        <v>0</v>
      </c>
      <c r="I12" s="2">
        <v>0.04</v>
      </c>
      <c r="J12" s="2">
        <v>0.03</v>
      </c>
      <c r="K12" s="2">
        <v>0.04</v>
      </c>
      <c r="L12" s="2">
        <v>0.03</v>
      </c>
      <c r="M12" s="2">
        <v>0.03</v>
      </c>
      <c r="N12" s="2">
        <v>0.03</v>
      </c>
      <c r="O12" s="2">
        <v>0.03</v>
      </c>
      <c r="P12" s="2">
        <v>0.02</v>
      </c>
      <c r="Q12" s="2">
        <v>0.02</v>
      </c>
      <c r="R12" s="2">
        <v>0.03</v>
      </c>
      <c r="S12" s="2">
        <v>0.01</v>
      </c>
      <c r="T12" s="2">
        <v>0.02</v>
      </c>
      <c r="U12" s="2">
        <v>0</v>
      </c>
      <c r="V12" s="2"/>
      <c r="W12" s="2">
        <f>AVERAGE(B12:U12)</f>
        <v>0.019500000000000007</v>
      </c>
      <c r="X12" s="2">
        <f>STDEV(B12:U12)</f>
        <v>0.01316894273021105</v>
      </c>
      <c r="Y12" s="2"/>
      <c r="Z12" s="2"/>
      <c r="AA12" s="2"/>
      <c r="AB12" s="2"/>
      <c r="AC12" s="2"/>
      <c r="AD12" s="2"/>
    </row>
    <row r="13" spans="1:30" ht="12.75">
      <c r="A13" s="1" t="s">
        <v>35</v>
      </c>
      <c r="B13" s="2">
        <v>97.96</v>
      </c>
      <c r="C13" s="2">
        <v>97.27</v>
      </c>
      <c r="D13" s="2">
        <v>97.8</v>
      </c>
      <c r="E13" s="2">
        <v>98.15</v>
      </c>
      <c r="F13" s="2">
        <v>86.41</v>
      </c>
      <c r="G13" s="2">
        <v>97.68</v>
      </c>
      <c r="H13" s="2">
        <v>97.35</v>
      </c>
      <c r="I13" s="2">
        <v>98.57</v>
      </c>
      <c r="J13" s="2">
        <v>97.48</v>
      </c>
      <c r="K13" s="2">
        <v>97.85</v>
      </c>
      <c r="L13" s="2">
        <v>97.84</v>
      </c>
      <c r="M13" s="2">
        <v>97.32</v>
      </c>
      <c r="N13" s="2">
        <v>97.4</v>
      </c>
      <c r="O13" s="2">
        <v>97.06</v>
      </c>
      <c r="P13" s="2">
        <v>97.75</v>
      </c>
      <c r="Q13" s="2">
        <v>97.59</v>
      </c>
      <c r="R13" s="2">
        <v>97.55</v>
      </c>
      <c r="S13" s="2">
        <v>97.86</v>
      </c>
      <c r="T13" s="2">
        <v>97.02</v>
      </c>
      <c r="U13" s="2">
        <v>98.76</v>
      </c>
      <c r="V13" s="2"/>
      <c r="W13" s="2">
        <f>AVERAGE(B13:U13)</f>
        <v>97.1335</v>
      </c>
      <c r="X13" s="2">
        <f>STDEV(B13:U13)</f>
        <v>2.5626225772992917</v>
      </c>
      <c r="Y13" s="2"/>
      <c r="Z13" s="2"/>
      <c r="AA13" s="2"/>
      <c r="AB13" s="2"/>
      <c r="AC13" s="2"/>
      <c r="AD13" s="2"/>
    </row>
    <row r="14" spans="1:30" ht="12.75">
      <c r="A14" s="1" t="s">
        <v>76</v>
      </c>
      <c r="B14" s="2">
        <f>100-B13</f>
        <v>2.0400000000000063</v>
      </c>
      <c r="C14" s="2">
        <f aca="true" t="shared" si="0" ref="C14:U14">100-C13</f>
        <v>2.730000000000004</v>
      </c>
      <c r="D14" s="2">
        <f t="shared" si="0"/>
        <v>2.200000000000003</v>
      </c>
      <c r="E14" s="2">
        <f t="shared" si="0"/>
        <v>1.8499999999999943</v>
      </c>
      <c r="F14" s="2">
        <f t="shared" si="0"/>
        <v>13.590000000000003</v>
      </c>
      <c r="G14" s="2">
        <f t="shared" si="0"/>
        <v>2.319999999999993</v>
      </c>
      <c r="H14" s="2">
        <f t="shared" si="0"/>
        <v>2.6500000000000057</v>
      </c>
      <c r="I14" s="2">
        <f t="shared" si="0"/>
        <v>1.4300000000000068</v>
      </c>
      <c r="J14" s="2">
        <f t="shared" si="0"/>
        <v>2.519999999999996</v>
      </c>
      <c r="K14" s="2">
        <f t="shared" si="0"/>
        <v>2.1500000000000057</v>
      </c>
      <c r="L14" s="2">
        <f t="shared" si="0"/>
        <v>2.1599999999999966</v>
      </c>
      <c r="M14" s="2">
        <f t="shared" si="0"/>
        <v>2.680000000000007</v>
      </c>
      <c r="N14" s="2">
        <f t="shared" si="0"/>
        <v>2.5999999999999943</v>
      </c>
      <c r="O14" s="2">
        <f t="shared" si="0"/>
        <v>2.9399999999999977</v>
      </c>
      <c r="P14" s="2">
        <f t="shared" si="0"/>
        <v>2.25</v>
      </c>
      <c r="Q14" s="2">
        <f t="shared" si="0"/>
        <v>2.4099999999999966</v>
      </c>
      <c r="R14" s="2">
        <f t="shared" si="0"/>
        <v>2.450000000000003</v>
      </c>
      <c r="S14" s="2">
        <f t="shared" si="0"/>
        <v>2.1400000000000006</v>
      </c>
      <c r="T14" s="2">
        <f t="shared" si="0"/>
        <v>2.980000000000004</v>
      </c>
      <c r="U14" s="2">
        <f t="shared" si="0"/>
        <v>1.2399999999999949</v>
      </c>
      <c r="V14" s="2"/>
      <c r="W14" s="2">
        <f>AVERAGE(B14:U14)</f>
        <v>2.8665000000000007</v>
      </c>
      <c r="X14" s="2">
        <f>STDEV(B14:U14)</f>
        <v>2.5626225772993205</v>
      </c>
      <c r="Y14" s="2"/>
      <c r="Z14" s="2"/>
      <c r="AA14" s="2"/>
      <c r="AB14" s="2"/>
      <c r="AC14" s="2"/>
      <c r="AD14" s="2"/>
    </row>
    <row r="15" spans="1:30" ht="12.75">
      <c r="A15" s="1" t="s">
        <v>77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0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29" ht="14.25" customHeight="1">
      <c r="A17" s="1" t="s">
        <v>70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" t="s">
        <v>72</v>
      </c>
      <c r="X17" s="1" t="s">
        <v>73</v>
      </c>
      <c r="Y17" s="2" t="s">
        <v>74</v>
      </c>
      <c r="Z17" s="2"/>
      <c r="AA17" s="2" t="s">
        <v>75</v>
      </c>
      <c r="AB17" s="2"/>
      <c r="AC17" s="2"/>
    </row>
    <row r="18" spans="1:28" ht="12.75">
      <c r="A18" s="1" t="s">
        <v>38</v>
      </c>
      <c r="B18" s="2">
        <v>8.002</v>
      </c>
      <c r="C18" s="2">
        <v>7.989</v>
      </c>
      <c r="D18" s="2">
        <v>7.958</v>
      </c>
      <c r="E18" s="2">
        <v>7.946</v>
      </c>
      <c r="F18" s="2">
        <v>8.675</v>
      </c>
      <c r="G18" s="2">
        <v>7.947</v>
      </c>
      <c r="H18" s="2">
        <v>7.977</v>
      </c>
      <c r="I18" s="2">
        <v>7.951</v>
      </c>
      <c r="J18" s="2">
        <v>7.947</v>
      </c>
      <c r="K18" s="2">
        <v>7.933</v>
      </c>
      <c r="L18" s="2">
        <v>7.945</v>
      </c>
      <c r="M18" s="2">
        <v>7.97</v>
      </c>
      <c r="N18" s="2">
        <v>7.971</v>
      </c>
      <c r="O18" s="2">
        <v>7.989</v>
      </c>
      <c r="P18" s="2">
        <v>7.973</v>
      </c>
      <c r="Q18" s="2">
        <v>7.971</v>
      </c>
      <c r="R18" s="2">
        <v>7.979</v>
      </c>
      <c r="S18" s="2">
        <v>7.979</v>
      </c>
      <c r="T18" s="2">
        <v>7.994</v>
      </c>
      <c r="U18" s="2">
        <v>7.949</v>
      </c>
      <c r="V18" s="2"/>
      <c r="W18" s="2">
        <f>AVERAGE(B18:U18)</f>
        <v>8.00225</v>
      </c>
      <c r="X18" s="2">
        <f>STDEV(B18:U18)</f>
        <v>0.15949620520142624</v>
      </c>
      <c r="Y18" s="4">
        <f>8-Y19</f>
        <v>7.92</v>
      </c>
      <c r="Z18" s="12">
        <v>4</v>
      </c>
      <c r="AA18" s="2">
        <f>Y18*Z18</f>
        <v>31.68</v>
      </c>
      <c r="AB18" s="2"/>
    </row>
    <row r="19" spans="1:28" ht="12.75">
      <c r="A19" s="1" t="s">
        <v>37</v>
      </c>
      <c r="B19" s="2">
        <v>0.053</v>
      </c>
      <c r="C19" s="2">
        <v>0.078</v>
      </c>
      <c r="D19" s="2">
        <v>0.104</v>
      </c>
      <c r="E19" s="2">
        <v>0.098</v>
      </c>
      <c r="F19" s="2">
        <v>0.122</v>
      </c>
      <c r="G19" s="2">
        <v>0.104</v>
      </c>
      <c r="H19" s="2">
        <v>0.093</v>
      </c>
      <c r="I19" s="2">
        <v>0.094</v>
      </c>
      <c r="J19" s="2">
        <v>0.115</v>
      </c>
      <c r="K19" s="2">
        <v>0.124</v>
      </c>
      <c r="L19" s="2">
        <v>0.131</v>
      </c>
      <c r="M19" s="2">
        <v>0.108</v>
      </c>
      <c r="N19" s="2">
        <v>0.089</v>
      </c>
      <c r="O19" s="2">
        <v>0.1</v>
      </c>
      <c r="P19" s="2">
        <v>0.09</v>
      </c>
      <c r="Q19" s="2">
        <v>0.082</v>
      </c>
      <c r="R19" s="2">
        <v>0.088</v>
      </c>
      <c r="S19" s="2">
        <v>0.084</v>
      </c>
      <c r="T19" s="2">
        <v>0.1</v>
      </c>
      <c r="U19" s="2">
        <v>0.088</v>
      </c>
      <c r="V19" s="2"/>
      <c r="W19" s="2">
        <f>AVERAGE(B19:U19)</f>
        <v>0.09725000000000003</v>
      </c>
      <c r="X19" s="2">
        <f>STDEV(B19:U19)</f>
        <v>0.017861676116316963</v>
      </c>
      <c r="Y19" s="4">
        <v>0.08</v>
      </c>
      <c r="Z19" s="12">
        <v>3</v>
      </c>
      <c r="AA19" s="2">
        <f aca="true" t="shared" si="1" ref="AA19:AA25">Y19*Z19</f>
        <v>0.24</v>
      </c>
      <c r="AB19" s="2"/>
    </row>
    <row r="20" spans="1:28" ht="12.75">
      <c r="A20" s="1" t="s">
        <v>39</v>
      </c>
      <c r="B20" s="2">
        <v>4.745</v>
      </c>
      <c r="C20" s="2">
        <v>4.674</v>
      </c>
      <c r="D20" s="2">
        <v>4.706</v>
      </c>
      <c r="E20" s="2">
        <v>4.755</v>
      </c>
      <c r="F20" s="2">
        <v>5.055</v>
      </c>
      <c r="G20" s="2">
        <v>4.743</v>
      </c>
      <c r="H20" s="2">
        <v>4.768</v>
      </c>
      <c r="I20" s="2">
        <v>4.794</v>
      </c>
      <c r="J20" s="2">
        <v>4.767</v>
      </c>
      <c r="K20" s="2">
        <v>4.764</v>
      </c>
      <c r="L20" s="2">
        <v>4.765</v>
      </c>
      <c r="M20" s="2">
        <v>4.725</v>
      </c>
      <c r="N20" s="2">
        <v>4.764</v>
      </c>
      <c r="O20" s="2">
        <v>4.721</v>
      </c>
      <c r="P20" s="2">
        <v>4.741</v>
      </c>
      <c r="Q20" s="2">
        <v>4.773</v>
      </c>
      <c r="R20" s="2">
        <v>4.749</v>
      </c>
      <c r="S20" s="2">
        <v>4.696</v>
      </c>
      <c r="T20" s="2">
        <v>4.651</v>
      </c>
      <c r="U20" s="2">
        <v>4.764</v>
      </c>
      <c r="V20" s="2"/>
      <c r="W20" s="2">
        <f>AVERAGE(B20:U20)</f>
        <v>4.755999999999999</v>
      </c>
      <c r="X20" s="2">
        <f>STDEV(B20:U20)</f>
        <v>0.07889766856674939</v>
      </c>
      <c r="Y20" s="4">
        <v>4.75</v>
      </c>
      <c r="Z20" s="12">
        <v>2</v>
      </c>
      <c r="AA20" s="2">
        <f t="shared" si="1"/>
        <v>9.5</v>
      </c>
      <c r="AB20" s="2"/>
    </row>
    <row r="21" spans="1:28" ht="12.75">
      <c r="A21" s="1" t="s">
        <v>64</v>
      </c>
      <c r="B21" s="2">
        <v>0.11299999999999999</v>
      </c>
      <c r="C21" s="2">
        <v>0.161</v>
      </c>
      <c r="D21" s="2">
        <v>0.13199999999999998</v>
      </c>
      <c r="E21" s="2">
        <v>0.131</v>
      </c>
      <c r="F21" s="2">
        <v>0.11399999999999999</v>
      </c>
      <c r="G21" s="2">
        <v>0.119</v>
      </c>
      <c r="H21" s="2">
        <v>0.08299999999999999</v>
      </c>
      <c r="I21" s="2">
        <v>0.086</v>
      </c>
      <c r="J21" s="2">
        <v>0.08199999999999999</v>
      </c>
      <c r="K21" s="2">
        <v>0.093</v>
      </c>
      <c r="L21" s="11">
        <v>0.092</v>
      </c>
      <c r="M21" s="11">
        <v>0.092</v>
      </c>
      <c r="N21" s="11">
        <v>0.091</v>
      </c>
      <c r="O21" s="11">
        <v>0.10099999999999998</v>
      </c>
      <c r="P21" s="11">
        <v>0.10099999999999998</v>
      </c>
      <c r="Q21" s="11">
        <v>0.097</v>
      </c>
      <c r="R21" s="11">
        <v>0.11</v>
      </c>
      <c r="S21" s="11">
        <v>0.13699999999999998</v>
      </c>
      <c r="T21" s="11">
        <v>0.126</v>
      </c>
      <c r="U21" s="11">
        <v>0.124</v>
      </c>
      <c r="V21" s="2"/>
      <c r="W21" s="2">
        <f>AVERAGE(B21:U21)</f>
        <v>0.10925</v>
      </c>
      <c r="X21" s="2">
        <f>STDEV(B21:U21)</f>
        <v>0.021175643903712592</v>
      </c>
      <c r="Y21" s="4">
        <f>0.2-Y22</f>
        <v>0.07</v>
      </c>
      <c r="Z21" s="12">
        <v>2</v>
      </c>
      <c r="AA21" s="2">
        <f t="shared" si="1"/>
        <v>0.14</v>
      </c>
      <c r="AB21" s="2"/>
    </row>
    <row r="22" spans="1:28" ht="12.75">
      <c r="A22" s="1" t="s">
        <v>65</v>
      </c>
      <c r="B22" s="2">
        <v>0.09530000000000001</v>
      </c>
      <c r="C22" s="2">
        <v>0.10010000000000001</v>
      </c>
      <c r="D22" s="2">
        <v>0.0972</v>
      </c>
      <c r="E22" s="2">
        <v>0.0971</v>
      </c>
      <c r="F22" s="2">
        <v>0.0954</v>
      </c>
      <c r="G22" s="2">
        <v>0.0959</v>
      </c>
      <c r="H22" s="2">
        <v>0.0923</v>
      </c>
      <c r="I22" s="2">
        <v>0.0926</v>
      </c>
      <c r="J22" s="2">
        <v>0.0922</v>
      </c>
      <c r="K22" s="2">
        <v>0.0933</v>
      </c>
      <c r="L22" s="11">
        <v>0.0932</v>
      </c>
      <c r="M22" s="11">
        <v>0.0932</v>
      </c>
      <c r="N22" s="11">
        <v>0.0931</v>
      </c>
      <c r="O22" s="11">
        <v>0.0941</v>
      </c>
      <c r="P22" s="11">
        <v>0.0941</v>
      </c>
      <c r="Q22" s="11">
        <v>0.0937</v>
      </c>
      <c r="R22" s="11">
        <v>0.095</v>
      </c>
      <c r="S22" s="11">
        <v>0.0977</v>
      </c>
      <c r="T22" s="11">
        <v>0.0966</v>
      </c>
      <c r="U22" s="11">
        <v>0.0964</v>
      </c>
      <c r="V22" s="2"/>
      <c r="W22" s="2">
        <f>AVERAGE(B22:U22)</f>
        <v>0.094925</v>
      </c>
      <c r="X22" s="2">
        <f>STDEV(B22:U22)</f>
        <v>0.0021175643903715456</v>
      </c>
      <c r="Y22" s="4">
        <v>0.13</v>
      </c>
      <c r="Z22" s="12">
        <v>3</v>
      </c>
      <c r="AA22" s="2">
        <f t="shared" si="1"/>
        <v>0.39</v>
      </c>
      <c r="AB22" s="2"/>
    </row>
    <row r="23" spans="1:28" ht="12.75">
      <c r="A23" s="1" t="s">
        <v>43</v>
      </c>
      <c r="B23" s="2">
        <v>0.024</v>
      </c>
      <c r="C23" s="2">
        <v>0.036</v>
      </c>
      <c r="D23" s="2">
        <v>0.028</v>
      </c>
      <c r="E23" s="2">
        <v>0.038</v>
      </c>
      <c r="F23" s="2">
        <v>0.027</v>
      </c>
      <c r="G23" s="2">
        <v>0.022</v>
      </c>
      <c r="H23" s="2">
        <v>0.027</v>
      </c>
      <c r="I23" s="2">
        <v>0.025</v>
      </c>
      <c r="J23" s="2">
        <v>0.023</v>
      </c>
      <c r="K23" s="2">
        <v>0.025</v>
      </c>
      <c r="L23" s="2">
        <v>0.025</v>
      </c>
      <c r="M23" s="2">
        <v>0.026</v>
      </c>
      <c r="N23" s="2">
        <v>0.03</v>
      </c>
      <c r="O23" s="2">
        <v>0.021</v>
      </c>
      <c r="P23" s="2">
        <v>0.024</v>
      </c>
      <c r="Q23" s="2">
        <v>0.025</v>
      </c>
      <c r="R23" s="2">
        <v>0.025</v>
      </c>
      <c r="S23" s="2">
        <v>0.03</v>
      </c>
      <c r="T23" s="2">
        <v>0.027</v>
      </c>
      <c r="U23" s="2">
        <v>0.03</v>
      </c>
      <c r="V23" s="2"/>
      <c r="W23" s="2">
        <f>AVERAGE(B23:U23)</f>
        <v>0.026900000000000007</v>
      </c>
      <c r="X23" s="2">
        <f>STDEV(B23:U23)</f>
        <v>0.004266145801540267</v>
      </c>
      <c r="Y23" s="4">
        <v>0.05</v>
      </c>
      <c r="Z23" s="12">
        <v>2</v>
      </c>
      <c r="AA23" s="2">
        <f t="shared" si="1"/>
        <v>0.1</v>
      </c>
      <c r="AB23" s="2"/>
    </row>
    <row r="24" spans="1:28" ht="12.75">
      <c r="A24" s="1" t="s">
        <v>41</v>
      </c>
      <c r="B24" s="2">
        <v>1.965</v>
      </c>
      <c r="C24" s="2">
        <v>1.971</v>
      </c>
      <c r="D24" s="2">
        <v>1.981</v>
      </c>
      <c r="E24" s="2">
        <v>1.956</v>
      </c>
      <c r="F24" s="2">
        <v>0.198</v>
      </c>
      <c r="G24" s="2">
        <v>1.983</v>
      </c>
      <c r="H24" s="2">
        <v>1.957</v>
      </c>
      <c r="I24" s="2">
        <v>1.963</v>
      </c>
      <c r="J24" s="2">
        <v>1.982</v>
      </c>
      <c r="K24" s="2">
        <v>1.977</v>
      </c>
      <c r="L24" s="2">
        <v>1.945</v>
      </c>
      <c r="M24" s="2">
        <v>1.971</v>
      </c>
      <c r="N24" s="2">
        <v>1.964</v>
      </c>
      <c r="O24" s="2">
        <v>1.955</v>
      </c>
      <c r="P24" s="2">
        <v>1.975</v>
      </c>
      <c r="Q24" s="2">
        <v>1.963</v>
      </c>
      <c r="R24" s="2">
        <v>1.946</v>
      </c>
      <c r="S24" s="2">
        <v>1.98</v>
      </c>
      <c r="T24" s="2">
        <v>1.978</v>
      </c>
      <c r="U24" s="2">
        <v>1.969</v>
      </c>
      <c r="V24" s="2"/>
      <c r="W24" s="2">
        <f>AVERAGE(B24:U24)</f>
        <v>1.8789500000000003</v>
      </c>
      <c r="X24" s="2">
        <f>STDEV(B24:U24)</f>
        <v>0.39582072962390225</v>
      </c>
      <c r="Y24" s="4">
        <v>1.95</v>
      </c>
      <c r="Z24" s="12">
        <v>2</v>
      </c>
      <c r="AA24" s="2">
        <f t="shared" si="1"/>
        <v>3.9</v>
      </c>
      <c r="AB24" s="2"/>
    </row>
    <row r="25" spans="1:28" ht="12.75">
      <c r="A25" s="1" t="s">
        <v>36</v>
      </c>
      <c r="B25" s="2">
        <v>0.039</v>
      </c>
      <c r="C25" s="2">
        <v>0.029</v>
      </c>
      <c r="D25" s="2">
        <v>0.047</v>
      </c>
      <c r="E25" s="2">
        <v>0.051</v>
      </c>
      <c r="F25" s="2">
        <v>0.049</v>
      </c>
      <c r="G25" s="2">
        <v>0.059</v>
      </c>
      <c r="H25" s="2">
        <v>0.045</v>
      </c>
      <c r="I25" s="2">
        <v>0.067</v>
      </c>
      <c r="J25" s="2">
        <v>0.052</v>
      </c>
      <c r="K25" s="2">
        <v>0.059</v>
      </c>
      <c r="L25" s="2">
        <v>0.068</v>
      </c>
      <c r="M25" s="2">
        <v>0.056</v>
      </c>
      <c r="N25" s="2">
        <v>0.05</v>
      </c>
      <c r="O25" s="2">
        <v>0.039</v>
      </c>
      <c r="P25" s="2">
        <v>0.049</v>
      </c>
      <c r="Q25" s="2">
        <v>0.045</v>
      </c>
      <c r="R25" s="2">
        <v>0.053</v>
      </c>
      <c r="S25" s="2">
        <v>0.047</v>
      </c>
      <c r="T25" s="2">
        <v>0.046</v>
      </c>
      <c r="U25" s="2">
        <v>0.066</v>
      </c>
      <c r="V25" s="2"/>
      <c r="W25" s="2">
        <f>AVERAGE(B25:U25)</f>
        <v>0.05080000000000001</v>
      </c>
      <c r="X25" s="2">
        <f>STDEV(B25:U25)</f>
        <v>0.0098333482009997</v>
      </c>
      <c r="Y25" s="4">
        <v>0.05</v>
      </c>
      <c r="Z25" s="12">
        <v>1</v>
      </c>
      <c r="AA25" s="2">
        <f t="shared" si="1"/>
        <v>0.05</v>
      </c>
      <c r="AB25" s="2"/>
    </row>
    <row r="26" spans="1:28" ht="12.75">
      <c r="A26" s="1" t="s">
        <v>35</v>
      </c>
      <c r="B26" s="2">
        <v>14.994</v>
      </c>
      <c r="C26" s="2">
        <v>14.991</v>
      </c>
      <c r="D26" s="2">
        <v>15.022</v>
      </c>
      <c r="E26" s="2">
        <v>15.043</v>
      </c>
      <c r="F26" s="2">
        <v>14.296</v>
      </c>
      <c r="G26" s="2">
        <v>15.036</v>
      </c>
      <c r="H26" s="2">
        <v>15.006</v>
      </c>
      <c r="I26" s="2">
        <v>15.036</v>
      </c>
      <c r="J26" s="2">
        <v>15.023</v>
      </c>
      <c r="K26" s="2">
        <v>15.042</v>
      </c>
      <c r="L26" s="2">
        <v>15.027</v>
      </c>
      <c r="M26" s="2">
        <v>15.01</v>
      </c>
      <c r="N26" s="2">
        <v>15.013</v>
      </c>
      <c r="O26" s="2">
        <v>14.982</v>
      </c>
      <c r="P26" s="2">
        <v>15.012</v>
      </c>
      <c r="Q26" s="2">
        <v>15.017</v>
      </c>
      <c r="R26" s="2">
        <v>15.006</v>
      </c>
      <c r="S26" s="2">
        <v>15.011</v>
      </c>
      <c r="T26" s="2">
        <v>14.987</v>
      </c>
      <c r="U26" s="2">
        <v>15.048</v>
      </c>
      <c r="V26" s="2"/>
      <c r="W26" s="2">
        <f>AVERAGE(B26:U26)</f>
        <v>14.980100000000002</v>
      </c>
      <c r="X26" s="2">
        <f>STDEV(B26:U26)</f>
        <v>0.16213246695842917</v>
      </c>
      <c r="Y26" s="2">
        <v>15</v>
      </c>
      <c r="Z26" s="2"/>
      <c r="AA26" s="2"/>
      <c r="AB26" s="2"/>
    </row>
    <row r="27" spans="2:28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0">
        <f>SUM(AA18:AA25)</f>
        <v>46</v>
      </c>
      <c r="AB27" s="2"/>
    </row>
    <row r="28" spans="1:3" ht="20.25">
      <c r="A28" s="1" t="s">
        <v>66</v>
      </c>
      <c r="C28" s="5" t="s">
        <v>78</v>
      </c>
    </row>
    <row r="29" spans="1:17" ht="23.25">
      <c r="A29" s="1" t="s">
        <v>67</v>
      </c>
      <c r="B29" s="6"/>
      <c r="C29" s="5" t="s">
        <v>79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1" t="s">
        <v>71</v>
      </c>
    </row>
    <row r="30" spans="2:2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2:24" ht="18.75"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8" ht="12.75">
      <c r="A32" s="1" t="s">
        <v>45</v>
      </c>
      <c r="B32" s="1" t="s">
        <v>46</v>
      </c>
      <c r="C32" s="1" t="s">
        <v>47</v>
      </c>
      <c r="D32" s="1" t="s">
        <v>48</v>
      </c>
      <c r="E32" s="1" t="s">
        <v>49</v>
      </c>
      <c r="F32" s="1" t="s">
        <v>50</v>
      </c>
      <c r="G32" s="1" t="s">
        <v>51</v>
      </c>
      <c r="H32" s="1" t="s">
        <v>52</v>
      </c>
    </row>
    <row r="33" spans="1:8" ht="12.75">
      <c r="A33" s="1" t="s">
        <v>53</v>
      </c>
      <c r="B33" s="1" t="s">
        <v>36</v>
      </c>
      <c r="C33" s="1" t="s">
        <v>54</v>
      </c>
      <c r="D33" s="1">
        <v>20</v>
      </c>
      <c r="E33" s="1">
        <v>10</v>
      </c>
      <c r="F33" s="1">
        <v>600</v>
      </c>
      <c r="G33" s="1">
        <v>-600</v>
      </c>
      <c r="H33" s="1" t="s">
        <v>55</v>
      </c>
    </row>
    <row r="34" spans="1:8" ht="12.75">
      <c r="A34" s="1" t="s">
        <v>53</v>
      </c>
      <c r="B34" s="1" t="s">
        <v>37</v>
      </c>
      <c r="C34" s="1" t="s">
        <v>54</v>
      </c>
      <c r="D34" s="1">
        <v>20</v>
      </c>
      <c r="E34" s="1">
        <v>10</v>
      </c>
      <c r="F34" s="1">
        <v>600</v>
      </c>
      <c r="G34" s="1">
        <v>-600</v>
      </c>
      <c r="H34" s="1" t="s">
        <v>56</v>
      </c>
    </row>
    <row r="35" spans="1:8" ht="12.75">
      <c r="A35" s="1" t="s">
        <v>53</v>
      </c>
      <c r="B35" s="1" t="s">
        <v>38</v>
      </c>
      <c r="C35" s="1" t="s">
        <v>54</v>
      </c>
      <c r="D35" s="1">
        <v>20</v>
      </c>
      <c r="E35" s="1">
        <v>10</v>
      </c>
      <c r="F35" s="1">
        <v>600</v>
      </c>
      <c r="G35" s="1">
        <v>-600</v>
      </c>
      <c r="H35" s="1" t="s">
        <v>56</v>
      </c>
    </row>
    <row r="36" spans="1:8" ht="12.75">
      <c r="A36" s="1" t="s">
        <v>53</v>
      </c>
      <c r="B36" s="1" t="s">
        <v>39</v>
      </c>
      <c r="C36" s="1" t="s">
        <v>54</v>
      </c>
      <c r="D36" s="1">
        <v>20</v>
      </c>
      <c r="E36" s="1">
        <v>10</v>
      </c>
      <c r="F36" s="1">
        <v>400</v>
      </c>
      <c r="G36" s="1">
        <v>-500</v>
      </c>
      <c r="H36" s="1" t="s">
        <v>57</v>
      </c>
    </row>
    <row r="37" spans="1:8" ht="12.75">
      <c r="A37" s="1" t="s">
        <v>58</v>
      </c>
      <c r="B37" s="1" t="s">
        <v>40</v>
      </c>
      <c r="C37" s="1" t="s">
        <v>54</v>
      </c>
      <c r="D37" s="1">
        <v>20</v>
      </c>
      <c r="E37" s="1">
        <v>10</v>
      </c>
      <c r="F37" s="1">
        <v>600</v>
      </c>
      <c r="G37" s="1">
        <v>-600</v>
      </c>
      <c r="H37" s="1" t="s">
        <v>56</v>
      </c>
    </row>
    <row r="38" spans="1:8" ht="12.75">
      <c r="A38" s="1" t="s">
        <v>58</v>
      </c>
      <c r="B38" s="1" t="s">
        <v>41</v>
      </c>
      <c r="C38" s="1" t="s">
        <v>54</v>
      </c>
      <c r="D38" s="1">
        <v>20</v>
      </c>
      <c r="E38" s="1">
        <v>10</v>
      </c>
      <c r="F38" s="1">
        <v>500</v>
      </c>
      <c r="G38" s="1">
        <v>-500</v>
      </c>
      <c r="H38" s="1" t="s">
        <v>57</v>
      </c>
    </row>
    <row r="39" spans="1:8" ht="12.75">
      <c r="A39" s="1" t="s">
        <v>58</v>
      </c>
      <c r="B39" s="1" t="s">
        <v>42</v>
      </c>
      <c r="C39" s="1" t="s">
        <v>54</v>
      </c>
      <c r="D39" s="1">
        <v>20</v>
      </c>
      <c r="E39" s="1">
        <v>10</v>
      </c>
      <c r="F39" s="1">
        <v>600</v>
      </c>
      <c r="G39" s="1">
        <v>-600</v>
      </c>
      <c r="H39" s="1" t="s">
        <v>59</v>
      </c>
    </row>
    <row r="40" spans="1:8" ht="12.75">
      <c r="A40" s="1" t="s">
        <v>60</v>
      </c>
      <c r="B40" s="1" t="s">
        <v>43</v>
      </c>
      <c r="C40" s="1" t="s">
        <v>54</v>
      </c>
      <c r="D40" s="1">
        <v>20</v>
      </c>
      <c r="E40" s="1">
        <v>10</v>
      </c>
      <c r="F40" s="1">
        <v>500</v>
      </c>
      <c r="G40" s="1">
        <v>-500</v>
      </c>
      <c r="H40" s="1" t="s">
        <v>61</v>
      </c>
    </row>
    <row r="41" spans="1:8" ht="12.75">
      <c r="A41" s="1" t="s">
        <v>60</v>
      </c>
      <c r="B41" s="1" t="s">
        <v>44</v>
      </c>
      <c r="C41" s="1" t="s">
        <v>54</v>
      </c>
      <c r="D41" s="1">
        <v>20</v>
      </c>
      <c r="E41" s="1">
        <v>10</v>
      </c>
      <c r="F41" s="1">
        <v>500</v>
      </c>
      <c r="G41" s="1">
        <v>-250</v>
      </c>
      <c r="H41" s="1" t="s">
        <v>62</v>
      </c>
    </row>
    <row r="43" ht="18.75">
      <c r="M4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2006-10-24T23:05:29Z</dcterms:created>
  <dcterms:modified xsi:type="dcterms:W3CDTF">2008-04-30T02:20:16Z</dcterms:modified>
  <cp:category/>
  <cp:version/>
  <cp:contentType/>
  <cp:contentStatus/>
</cp:coreProperties>
</file>