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96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<sst xmlns="http://schemas.openxmlformats.org/spreadsheetml/2006/main" count="123" uniqueCount="90">
  <si>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</si>
  <si>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</si>
  <si>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</si>
  <si>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</si>
  <si>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</si>
  <si>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</si>
  <si>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</si>
  <si>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</si>
  <si>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</si>
  <si>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</si>
  <si>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</si>
  <si>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</si>
  <si>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</si>
  <si>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</si>
  <si>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</si>
  <si>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Average</t>
  </si>
  <si>
    <t>Na2O</t>
  </si>
  <si>
    <t>MgO</t>
  </si>
  <si>
    <t>Al2O3</t>
  </si>
  <si>
    <t>SiO2</t>
  </si>
  <si>
    <t>F</t>
  </si>
  <si>
    <t>K2O</t>
  </si>
  <si>
    <t>V2O3</t>
  </si>
  <si>
    <t>CaO</t>
  </si>
  <si>
    <t>MnO</t>
  </si>
  <si>
    <t>FeO</t>
  </si>
  <si>
    <t>Na</t>
  </si>
  <si>
    <t>Mg</t>
  </si>
  <si>
    <t>Al</t>
  </si>
  <si>
    <t>Si</t>
  </si>
  <si>
    <t>K</t>
  </si>
  <si>
    <t>V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</si>
  <si>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</si>
  <si>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</si>
  <si>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</si>
  <si>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</si>
  <si>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</si>
  <si>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</si>
  <si>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</si>
  <si>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</si>
  <si>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</si>
  <si>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</si>
  <si>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</si>
  <si>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</si>
  <si>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</si>
  <si>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</si>
  <si>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</si>
  <si>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</si>
  <si>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synap</t>
  </si>
  <si>
    <t>PET</t>
  </si>
  <si>
    <t>kspar-OR1</t>
  </si>
  <si>
    <t>rhod-791</t>
  </si>
  <si>
    <t>LIF</t>
  </si>
  <si>
    <t>v_1</t>
  </si>
  <si>
    <t>fayalite</t>
  </si>
  <si>
    <t>Sample</t>
  </si>
  <si>
    <t>Total</t>
  </si>
  <si>
    <t>CTotal</t>
  </si>
  <si>
    <t>TSi</t>
  </si>
  <si>
    <t>TAl</t>
  </si>
  <si>
    <t>Sum_T</t>
  </si>
  <si>
    <t>CAl</t>
  </si>
  <si>
    <t>CMg</t>
  </si>
  <si>
    <t>Sum_C</t>
  </si>
  <si>
    <t>BCa</t>
  </si>
  <si>
    <t>BNa</t>
  </si>
  <si>
    <t>Sum_B</t>
  </si>
  <si>
    <t>ANa</t>
  </si>
  <si>
    <t>AK</t>
  </si>
  <si>
    <t>Sum_A</t>
  </si>
  <si>
    <t>Sum_cat</t>
  </si>
  <si>
    <t>CF</t>
  </si>
  <si>
    <t>OH</t>
  </si>
  <si>
    <t>Sum_oxy</t>
  </si>
  <si>
    <t>CV</t>
  </si>
  <si>
    <t>*</t>
  </si>
  <si>
    <t>adjusted</t>
  </si>
  <si>
    <t>F=-O</t>
  </si>
  <si>
    <t>WDS scan:</t>
  </si>
  <si>
    <t>Calibration data</t>
  </si>
  <si>
    <r>
      <t>   (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0.74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1.96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4.55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0.41</t>
    </r>
    <r>
      <rPr>
        <sz val="14"/>
        <rFont val="Times New Roman"/>
        <family val="1"/>
      </rPr>
      <t>V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7.33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0.67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1.80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</si>
  <si>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t>Si Al Mg Na Ca V K &lt;&lt;F</t>
  </si>
  <si>
    <t>R070422</t>
  </si>
  <si>
    <t>Tremolite</t>
  </si>
  <si>
    <t>ideal chemistry:</t>
  </si>
  <si>
    <t>measured chemistry:</t>
  </si>
  <si>
    <t>StDev</t>
  </si>
  <si>
    <t>CNISF</t>
  </si>
  <si>
    <t>charge (+)</t>
  </si>
  <si>
    <r>
      <t>   □Ca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</si>
</sst>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  <numFmt numFmtId="171" formatCode="0.00000"/>
  </numFmts>
  <fonts count="10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Courier New"/>
      <family val="0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8"/>
  <sheetViews>
    <sheetView tabSelected="1" workbookViewId="0" topLeftCell="A13">
      <selection activeCell="M47" sqref="M47"/>
    </sheetView>
  </sheetViews>
  <sheetFormatPr defaultColWidth="9.00390625" defaultRowHeight="13.5"/>
  <cols>
    <col min="1" max="16384" width="5.25390625" style="1" customWidth="1"/>
  </cols>
  <sheetData>
    <row r="1" spans="1:4" ht="18.75">
      <c r="A1" s="9" t="s">
        <v>82</v>
      </c>
      <c r="B1" s="9"/>
      <c r="C1" s="9" t="s">
        <v>83</v>
      </c>
      <c r="D1" s="9"/>
    </row>
    <row r="2" spans="2:2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S2" s="6" t="s">
        <v>78</v>
      </c>
      <c r="T2" s="6"/>
      <c r="U2" s="7" t="s">
        <v>81</v>
      </c>
      <c r="V2" s="6"/>
      <c r="W2" s="6"/>
    </row>
    <row r="3" spans="1:19" ht="12.75">
      <c r="A3" s="1" t="s">
        <v>55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R3" s="2"/>
      <c r="S3" s="2"/>
    </row>
    <row r="4" spans="1:19" ht="12.75">
      <c r="A4" s="1" t="s">
        <v>19</v>
      </c>
      <c r="B4" s="2">
        <v>52.47</v>
      </c>
      <c r="C4" s="2">
        <v>52.72</v>
      </c>
      <c r="D4" s="2">
        <v>52.48</v>
      </c>
      <c r="E4" s="2">
        <v>52.2</v>
      </c>
      <c r="F4" s="2">
        <v>52.41</v>
      </c>
      <c r="G4" s="2">
        <v>52.55</v>
      </c>
      <c r="H4" s="2">
        <v>52.11</v>
      </c>
      <c r="I4" s="2">
        <v>52.3</v>
      </c>
      <c r="J4" s="2">
        <v>52.34</v>
      </c>
      <c r="K4" s="2">
        <v>52.28</v>
      </c>
      <c r="L4" s="2">
        <v>52.35</v>
      </c>
      <c r="M4" s="2">
        <v>52.25</v>
      </c>
      <c r="N4" s="2">
        <v>52.36</v>
      </c>
      <c r="O4" s="2">
        <v>51.97</v>
      </c>
      <c r="P4" s="2">
        <v>52.31</v>
      </c>
      <c r="Q4" s="2"/>
      <c r="R4" s="2">
        <f>AVERAGE(B4:P4)</f>
        <v>52.34000000000001</v>
      </c>
      <c r="S4" s="2">
        <f>STDEV(B4:P4)</f>
        <v>0.1800793475870632</v>
      </c>
    </row>
    <row r="5" spans="1:19" ht="12.75">
      <c r="A5" s="1" t="s">
        <v>18</v>
      </c>
      <c r="B5" s="2">
        <v>6.74</v>
      </c>
      <c r="C5" s="2">
        <v>6.77</v>
      </c>
      <c r="D5" s="2">
        <v>6.61</v>
      </c>
      <c r="E5" s="2">
        <v>6.63</v>
      </c>
      <c r="F5" s="2">
        <v>6.81</v>
      </c>
      <c r="G5" s="2">
        <v>6.67</v>
      </c>
      <c r="H5" s="2">
        <v>6.66</v>
      </c>
      <c r="I5" s="2">
        <v>6.64</v>
      </c>
      <c r="J5" s="2">
        <v>6.55</v>
      </c>
      <c r="K5" s="2">
        <v>6.7</v>
      </c>
      <c r="L5" s="2">
        <v>6.74</v>
      </c>
      <c r="M5" s="2">
        <v>6.7</v>
      </c>
      <c r="N5" s="2">
        <v>6.7</v>
      </c>
      <c r="O5" s="2">
        <v>6.75</v>
      </c>
      <c r="P5" s="2">
        <v>6.79</v>
      </c>
      <c r="Q5" s="2"/>
      <c r="R5" s="2">
        <f>AVERAGE(B5:P5)</f>
        <v>6.697333333333334</v>
      </c>
      <c r="S5" s="2">
        <f>STDEV(B5:P5)</f>
        <v>0.07185965157024783</v>
      </c>
    </row>
    <row r="6" spans="1:19" ht="12.75">
      <c r="A6" s="1" t="s">
        <v>25</v>
      </c>
      <c r="B6" s="2">
        <v>0.01</v>
      </c>
      <c r="C6" s="2">
        <v>0</v>
      </c>
      <c r="D6" s="2">
        <v>0.03</v>
      </c>
      <c r="E6" s="2">
        <v>0.03</v>
      </c>
      <c r="F6" s="2">
        <v>0.09</v>
      </c>
      <c r="G6" s="2">
        <v>0.04</v>
      </c>
      <c r="H6" s="2">
        <v>0.01</v>
      </c>
      <c r="I6" s="2">
        <v>0.07</v>
      </c>
      <c r="J6" s="2">
        <v>0.11</v>
      </c>
      <c r="K6" s="2">
        <v>0.1</v>
      </c>
      <c r="L6" s="2">
        <v>0.1</v>
      </c>
      <c r="M6" s="2">
        <v>0.03</v>
      </c>
      <c r="N6" s="2">
        <v>0.07</v>
      </c>
      <c r="O6" s="2">
        <v>0.1</v>
      </c>
      <c r="P6" s="2">
        <v>0.02</v>
      </c>
      <c r="Q6" s="2"/>
      <c r="R6" s="2">
        <f>AVERAGE(B6:P6)</f>
        <v>0.054</v>
      </c>
      <c r="S6" s="2">
        <f>STDEV(B6:P6)</f>
        <v>0.038877095717511766</v>
      </c>
    </row>
    <row r="7" spans="1:19" ht="12.75">
      <c r="A7" s="1" t="s">
        <v>24</v>
      </c>
      <c r="B7" s="2">
        <v>0.14</v>
      </c>
      <c r="C7" s="2">
        <v>0.09</v>
      </c>
      <c r="D7" s="2">
        <v>0.11</v>
      </c>
      <c r="E7" s="2">
        <v>0.08</v>
      </c>
      <c r="F7" s="2">
        <v>0.09</v>
      </c>
      <c r="G7" s="2">
        <v>0.13</v>
      </c>
      <c r="H7" s="2">
        <v>0.11</v>
      </c>
      <c r="I7" s="2">
        <v>0.08</v>
      </c>
      <c r="J7" s="2">
        <v>0.09</v>
      </c>
      <c r="K7" s="2">
        <v>0.07</v>
      </c>
      <c r="L7" s="2">
        <v>0.08</v>
      </c>
      <c r="M7" s="2">
        <v>0.13</v>
      </c>
      <c r="N7" s="2">
        <v>0.15</v>
      </c>
      <c r="O7" s="2">
        <v>0.15</v>
      </c>
      <c r="P7" s="2">
        <v>0.11</v>
      </c>
      <c r="Q7" s="2"/>
      <c r="R7" s="2">
        <f>AVERAGE(B7:P7)</f>
        <v>0.10733333333333334</v>
      </c>
      <c r="S7" s="2">
        <f>STDEV(B7:P7)</f>
        <v>0.0271152742054749</v>
      </c>
    </row>
    <row r="8" spans="1:19" ht="12.75">
      <c r="A8" s="1" t="s">
        <v>17</v>
      </c>
      <c r="B8" s="2">
        <v>21.7</v>
      </c>
      <c r="C8" s="2">
        <v>21.65</v>
      </c>
      <c r="D8" s="2">
        <v>21.75</v>
      </c>
      <c r="E8" s="2">
        <v>21.77</v>
      </c>
      <c r="F8" s="2">
        <v>21.9</v>
      </c>
      <c r="G8" s="2">
        <v>21.75</v>
      </c>
      <c r="H8" s="2">
        <v>21.81</v>
      </c>
      <c r="I8" s="2">
        <v>21.88</v>
      </c>
      <c r="J8" s="2">
        <v>21.64</v>
      </c>
      <c r="K8" s="2">
        <v>21.8</v>
      </c>
      <c r="L8" s="2">
        <v>21.85</v>
      </c>
      <c r="M8" s="2">
        <v>21.77</v>
      </c>
      <c r="N8" s="2">
        <v>21.99</v>
      </c>
      <c r="O8" s="2">
        <v>22.1</v>
      </c>
      <c r="P8" s="2">
        <v>21.83</v>
      </c>
      <c r="Q8" s="2"/>
      <c r="R8" s="2">
        <f>AVERAGE(B8:P8)</f>
        <v>21.812666666666665</v>
      </c>
      <c r="S8" s="2">
        <f>STDEV(B8:P8)</f>
        <v>0.12203434333115198</v>
      </c>
    </row>
    <row r="9" spans="1:19" ht="12.75">
      <c r="A9" s="1" t="s">
        <v>23</v>
      </c>
      <c r="B9" s="2">
        <v>13.03</v>
      </c>
      <c r="C9" s="2">
        <v>13.14</v>
      </c>
      <c r="D9" s="2">
        <v>13.24</v>
      </c>
      <c r="E9" s="2">
        <v>12.95</v>
      </c>
      <c r="F9" s="2">
        <v>13</v>
      </c>
      <c r="G9" s="2">
        <v>12.9</v>
      </c>
      <c r="H9" s="2">
        <v>13.17</v>
      </c>
      <c r="I9" s="2">
        <v>13.17</v>
      </c>
      <c r="J9" s="2">
        <v>13.01</v>
      </c>
      <c r="K9" s="2">
        <v>13.07</v>
      </c>
      <c r="L9" s="2">
        <v>13.03</v>
      </c>
      <c r="M9" s="2">
        <v>13.02</v>
      </c>
      <c r="N9" s="2">
        <v>13.05</v>
      </c>
      <c r="O9" s="2">
        <v>13.04</v>
      </c>
      <c r="P9" s="2">
        <v>12.92</v>
      </c>
      <c r="Q9" s="2"/>
      <c r="R9" s="2">
        <f>AVERAGE(B9:P9)</f>
        <v>13.049333333333333</v>
      </c>
      <c r="S9" s="2">
        <f>STDEV(B9:P9)</f>
        <v>0.09587690520852525</v>
      </c>
    </row>
    <row r="10" spans="1:19" ht="12.75">
      <c r="A10" s="1" t="s">
        <v>16</v>
      </c>
      <c r="B10" s="2">
        <v>0.75</v>
      </c>
      <c r="C10" s="2">
        <v>0.73</v>
      </c>
      <c r="D10" s="2">
        <v>0.69</v>
      </c>
      <c r="E10" s="2">
        <v>0.69</v>
      </c>
      <c r="F10" s="2">
        <v>0.73</v>
      </c>
      <c r="G10" s="2">
        <v>0.72</v>
      </c>
      <c r="H10" s="2">
        <v>0.72</v>
      </c>
      <c r="I10" s="2">
        <v>0.7</v>
      </c>
      <c r="J10" s="2">
        <v>0.68</v>
      </c>
      <c r="K10" s="2">
        <v>0.75</v>
      </c>
      <c r="L10" s="2">
        <v>0.73</v>
      </c>
      <c r="M10" s="2">
        <v>0.77</v>
      </c>
      <c r="N10" s="2">
        <v>0.75</v>
      </c>
      <c r="O10" s="2">
        <v>0.75</v>
      </c>
      <c r="P10" s="2">
        <v>0.72</v>
      </c>
      <c r="Q10" s="2"/>
      <c r="R10" s="2">
        <f>AVERAGE(B10:P10)</f>
        <v>0.7253333333333333</v>
      </c>
      <c r="S10" s="2">
        <f>STDEV(B10:P10)</f>
        <v>0.026421491973301653</v>
      </c>
    </row>
    <row r="11" spans="1:19" ht="12.75">
      <c r="A11" s="1" t="s">
        <v>21</v>
      </c>
      <c r="B11" s="2">
        <v>0.64</v>
      </c>
      <c r="C11" s="2">
        <v>0.65</v>
      </c>
      <c r="D11" s="2">
        <v>0.7</v>
      </c>
      <c r="E11" s="2">
        <v>0.64</v>
      </c>
      <c r="F11" s="2">
        <v>0.7</v>
      </c>
      <c r="G11" s="2">
        <v>0.67</v>
      </c>
      <c r="H11" s="2">
        <v>0.64</v>
      </c>
      <c r="I11" s="2">
        <v>0.64</v>
      </c>
      <c r="J11" s="2">
        <v>0.68</v>
      </c>
      <c r="K11" s="2">
        <v>0.69</v>
      </c>
      <c r="L11" s="2">
        <v>0.68</v>
      </c>
      <c r="M11" s="2">
        <v>0.66</v>
      </c>
      <c r="N11" s="2">
        <v>0.69</v>
      </c>
      <c r="O11" s="2">
        <v>0.68</v>
      </c>
      <c r="P11" s="2">
        <v>0.71</v>
      </c>
      <c r="Q11" s="2"/>
      <c r="R11" s="2">
        <f>AVERAGE(B11:P11)</f>
        <v>0.6713333333333331</v>
      </c>
      <c r="S11" s="2">
        <f>STDEV(B11:P11)</f>
        <v>0.024746332099550048</v>
      </c>
    </row>
    <row r="12" spans="1:20" ht="12.75">
      <c r="A12" s="1" t="s">
        <v>20</v>
      </c>
      <c r="B12" s="2">
        <v>0.67</v>
      </c>
      <c r="C12" s="2">
        <v>0.57</v>
      </c>
      <c r="D12" s="2">
        <v>0.48</v>
      </c>
      <c r="E12" s="2">
        <v>0.52</v>
      </c>
      <c r="F12" s="2">
        <v>0.57</v>
      </c>
      <c r="G12" s="2">
        <v>0.36</v>
      </c>
      <c r="H12" s="2">
        <v>0.52</v>
      </c>
      <c r="I12" s="2">
        <v>0.4</v>
      </c>
      <c r="J12" s="2">
        <v>0.43</v>
      </c>
      <c r="K12" s="2">
        <v>0.33</v>
      </c>
      <c r="L12" s="2">
        <v>0.16</v>
      </c>
      <c r="M12" s="2">
        <v>0.66</v>
      </c>
      <c r="N12" s="2">
        <v>0.45</v>
      </c>
      <c r="O12" s="2">
        <v>0.41</v>
      </c>
      <c r="P12" s="2">
        <v>0.45</v>
      </c>
      <c r="Q12" s="2"/>
      <c r="R12" s="2">
        <f>AVERAGE(B12:P12)</f>
        <v>0.4653333333333334</v>
      </c>
      <c r="S12" s="2">
        <f>STDEV(B12:P12)</f>
        <v>0.1308142994950511</v>
      </c>
      <c r="T12" s="1" t="s">
        <v>76</v>
      </c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" t="s">
        <v>56</v>
      </c>
      <c r="B14" s="2">
        <v>96.53</v>
      </c>
      <c r="C14" s="2">
        <v>96.71</v>
      </c>
      <c r="D14" s="2">
        <v>96.36</v>
      </c>
      <c r="E14" s="2">
        <v>95.79</v>
      </c>
      <c r="F14" s="2">
        <v>96.72</v>
      </c>
      <c r="G14" s="2">
        <v>96.15</v>
      </c>
      <c r="H14" s="2">
        <v>96.08</v>
      </c>
      <c r="I14" s="2">
        <v>96.17</v>
      </c>
      <c r="J14" s="2">
        <v>95.85</v>
      </c>
      <c r="K14" s="2">
        <v>96.14</v>
      </c>
      <c r="L14" s="2">
        <v>96.02</v>
      </c>
      <c r="M14" s="2">
        <v>96.3</v>
      </c>
      <c r="N14" s="2">
        <v>96.52</v>
      </c>
      <c r="O14" s="2">
        <v>96.22</v>
      </c>
      <c r="P14" s="2">
        <v>96.06</v>
      </c>
      <c r="Q14" s="2"/>
      <c r="R14" s="2">
        <f>AVERAGE(B14:P14)</f>
        <v>96.24133333333333</v>
      </c>
      <c r="S14" s="2">
        <f>STDEV(B14:P14)</f>
        <v>0.28235910941463854</v>
      </c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1" t="s">
        <v>77</v>
      </c>
      <c r="B16" s="2">
        <v>0.28</v>
      </c>
      <c r="C16" s="2">
        <v>0.24</v>
      </c>
      <c r="D16" s="2">
        <v>0.2</v>
      </c>
      <c r="E16" s="2">
        <v>0.22</v>
      </c>
      <c r="F16" s="2">
        <v>0.24</v>
      </c>
      <c r="G16" s="2">
        <v>0.15</v>
      </c>
      <c r="H16" s="2">
        <v>0.22</v>
      </c>
      <c r="I16" s="2">
        <v>0.17</v>
      </c>
      <c r="J16" s="2">
        <v>0.18</v>
      </c>
      <c r="K16" s="2">
        <v>0.14</v>
      </c>
      <c r="L16" s="2">
        <v>0.07</v>
      </c>
      <c r="M16" s="2">
        <v>0.28</v>
      </c>
      <c r="N16" s="2">
        <v>0.19</v>
      </c>
      <c r="O16" s="2">
        <v>0.17</v>
      </c>
      <c r="P16" s="2">
        <v>0.19</v>
      </c>
      <c r="Q16" s="2"/>
      <c r="R16" s="2">
        <f>AVERAGE(B16:P16)</f>
        <v>0.19599999999999998</v>
      </c>
      <c r="S16" s="2">
        <f>STDEV(B16:P16)</f>
        <v>0.05474616751100366</v>
      </c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57</v>
      </c>
      <c r="B19" s="2" t="s">
        <v>75</v>
      </c>
      <c r="C19" s="2" t="s">
        <v>75</v>
      </c>
      <c r="D19" s="2" t="s">
        <v>75</v>
      </c>
      <c r="E19" s="2" t="s">
        <v>75</v>
      </c>
      <c r="F19" s="2" t="s">
        <v>75</v>
      </c>
      <c r="G19" s="2" t="s">
        <v>75</v>
      </c>
      <c r="H19" s="2" t="s">
        <v>75</v>
      </c>
      <c r="I19" s="2" t="s">
        <v>75</v>
      </c>
      <c r="J19" s="2" t="s">
        <v>75</v>
      </c>
      <c r="K19" s="2" t="s">
        <v>75</v>
      </c>
      <c r="L19" s="2" t="s">
        <v>75</v>
      </c>
      <c r="M19" s="2" t="s">
        <v>75</v>
      </c>
      <c r="N19" s="2" t="s">
        <v>75</v>
      </c>
      <c r="O19" s="2" t="s">
        <v>75</v>
      </c>
      <c r="P19" s="2" t="s">
        <v>75</v>
      </c>
      <c r="Q19" s="2"/>
      <c r="R19" s="2"/>
      <c r="S19" s="2"/>
    </row>
    <row r="20" spans="1:19" ht="12.75">
      <c r="A20" s="1" t="s">
        <v>22</v>
      </c>
      <c r="B20" s="2">
        <v>0.38</v>
      </c>
      <c r="C20" s="2">
        <v>0.39</v>
      </c>
      <c r="D20" s="2">
        <v>0.27</v>
      </c>
      <c r="E20" s="2">
        <v>0.28</v>
      </c>
      <c r="F20" s="2">
        <v>0.42</v>
      </c>
      <c r="G20" s="2">
        <v>0.36</v>
      </c>
      <c r="H20" s="2">
        <v>0.33</v>
      </c>
      <c r="I20" s="2">
        <v>0.29</v>
      </c>
      <c r="J20" s="2">
        <v>0.32</v>
      </c>
      <c r="K20" s="2">
        <v>0.35</v>
      </c>
      <c r="L20" s="2">
        <v>0.3</v>
      </c>
      <c r="M20" s="2">
        <v>0.31</v>
      </c>
      <c r="N20" s="2">
        <v>0.31</v>
      </c>
      <c r="O20" s="2">
        <v>0.27</v>
      </c>
      <c r="P20" s="2">
        <v>0.2</v>
      </c>
      <c r="Q20" s="2"/>
      <c r="R20" s="2">
        <f>AVERAGE(B20:P20)</f>
        <v>0.3186666666666667</v>
      </c>
      <c r="S20" s="2">
        <f>STDEV(B20:P20)</f>
        <v>0.05578871707057764</v>
      </c>
    </row>
    <row r="21" spans="2:19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22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15</v>
      </c>
      <c r="S22" s="2" t="s">
        <v>86</v>
      </c>
      <c r="T22" s="1" t="s">
        <v>87</v>
      </c>
      <c r="V22" s="1" t="s">
        <v>88</v>
      </c>
    </row>
    <row r="23" spans="1:22" ht="12.75">
      <c r="A23" s="1" t="s">
        <v>58</v>
      </c>
      <c r="B23" s="2">
        <v>7.344</v>
      </c>
      <c r="C23" s="2">
        <v>7.366</v>
      </c>
      <c r="D23" s="2">
        <v>7.351</v>
      </c>
      <c r="E23" s="2">
        <v>7.332</v>
      </c>
      <c r="F23" s="2">
        <v>7.308</v>
      </c>
      <c r="G23" s="2">
        <v>7.348</v>
      </c>
      <c r="H23" s="2">
        <v>7.318</v>
      </c>
      <c r="I23" s="2">
        <v>7.321</v>
      </c>
      <c r="J23" s="2">
        <v>7.357</v>
      </c>
      <c r="K23" s="2">
        <v>7.323</v>
      </c>
      <c r="L23" s="2">
        <v>7.317</v>
      </c>
      <c r="M23" s="2">
        <v>7.325</v>
      </c>
      <c r="N23" s="2">
        <v>7.302</v>
      </c>
      <c r="O23" s="2">
        <v>7.259</v>
      </c>
      <c r="P23" s="2">
        <v>7.315</v>
      </c>
      <c r="Q23" s="2"/>
      <c r="R23" s="4">
        <v>7.33</v>
      </c>
      <c r="S23" s="2">
        <f>STDEV(B23:P23)</f>
        <v>0.026347856151959354</v>
      </c>
      <c r="T23" s="4">
        <v>7.33</v>
      </c>
      <c r="U23" s="1">
        <v>4</v>
      </c>
      <c r="V23" s="2">
        <f>T23*U23</f>
        <v>29.32</v>
      </c>
    </row>
    <row r="24" spans="1:22" ht="12.75">
      <c r="A24" s="1" t="s">
        <v>59</v>
      </c>
      <c r="B24" s="2">
        <v>0.656</v>
      </c>
      <c r="C24" s="2">
        <v>0.634</v>
      </c>
      <c r="D24" s="2">
        <v>0.649</v>
      </c>
      <c r="E24" s="2">
        <v>0.668</v>
      </c>
      <c r="F24" s="2">
        <v>0.692</v>
      </c>
      <c r="G24" s="2">
        <v>0.652</v>
      </c>
      <c r="H24" s="2">
        <v>0.682</v>
      </c>
      <c r="I24" s="2">
        <v>0.679</v>
      </c>
      <c r="J24" s="2">
        <v>0.643</v>
      </c>
      <c r="K24" s="2">
        <v>0.677</v>
      </c>
      <c r="L24" s="2">
        <v>0.683</v>
      </c>
      <c r="M24" s="2">
        <v>0.675</v>
      </c>
      <c r="N24" s="2">
        <v>0.698</v>
      </c>
      <c r="O24" s="2">
        <v>0.741</v>
      </c>
      <c r="P24" s="2">
        <v>0.685</v>
      </c>
      <c r="Q24" s="2"/>
      <c r="R24" s="4">
        <v>0.67</v>
      </c>
      <c r="S24" s="2">
        <f>STDEV(B24:P24)</f>
        <v>0.026347856152059278</v>
      </c>
      <c r="T24" s="4">
        <v>0.67</v>
      </c>
      <c r="U24" s="1">
        <v>3</v>
      </c>
      <c r="V24" s="2">
        <f aca="true" t="shared" si="0" ref="V24:V37">T24*U24</f>
        <v>2.0100000000000002</v>
      </c>
    </row>
    <row r="25" spans="1:22" ht="12.75">
      <c r="A25" s="1" t="s">
        <v>60</v>
      </c>
      <c r="B25" s="2">
        <v>8</v>
      </c>
      <c r="C25" s="2">
        <v>8</v>
      </c>
      <c r="D25" s="2">
        <v>8</v>
      </c>
      <c r="E25" s="2">
        <v>8</v>
      </c>
      <c r="F25" s="2">
        <v>8</v>
      </c>
      <c r="G25" s="2">
        <v>8</v>
      </c>
      <c r="H25" s="2">
        <v>8</v>
      </c>
      <c r="I25" s="2">
        <v>8</v>
      </c>
      <c r="J25" s="2">
        <v>8</v>
      </c>
      <c r="K25" s="2">
        <v>8</v>
      </c>
      <c r="L25" s="2">
        <v>8</v>
      </c>
      <c r="M25" s="2">
        <v>8</v>
      </c>
      <c r="N25" s="2">
        <v>8</v>
      </c>
      <c r="O25" s="2">
        <v>8</v>
      </c>
      <c r="P25" s="2">
        <v>8</v>
      </c>
      <c r="Q25" s="2"/>
      <c r="R25" s="2">
        <f>AVERAGE(B25:P25)</f>
        <v>8</v>
      </c>
      <c r="S25" s="2">
        <f>STDEV(B25:P25)</f>
        <v>0</v>
      </c>
      <c r="T25" s="2"/>
      <c r="V25" s="2">
        <f t="shared" si="0"/>
        <v>0</v>
      </c>
    </row>
    <row r="26" spans="2:22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V26" s="2">
        <f t="shared" si="0"/>
        <v>0</v>
      </c>
    </row>
    <row r="27" spans="1:22" ht="12.75">
      <c r="A27" s="1" t="s">
        <v>62</v>
      </c>
      <c r="B27" s="2">
        <v>4.528</v>
      </c>
      <c r="C27" s="2">
        <v>4.509</v>
      </c>
      <c r="D27" s="2">
        <v>4.542</v>
      </c>
      <c r="E27" s="2">
        <v>4.558</v>
      </c>
      <c r="F27" s="2">
        <v>4.552</v>
      </c>
      <c r="G27" s="2">
        <v>4.534</v>
      </c>
      <c r="H27" s="2">
        <v>4.566</v>
      </c>
      <c r="I27" s="2">
        <v>4.566</v>
      </c>
      <c r="J27" s="2">
        <v>4.535</v>
      </c>
      <c r="K27" s="2">
        <v>4.552</v>
      </c>
      <c r="L27" s="2">
        <v>4.553</v>
      </c>
      <c r="M27" s="2">
        <v>4.55</v>
      </c>
      <c r="N27" s="2">
        <v>4.572</v>
      </c>
      <c r="O27" s="2">
        <v>4.602</v>
      </c>
      <c r="P27" s="2">
        <v>4.551</v>
      </c>
      <c r="Q27" s="2"/>
      <c r="R27" s="4">
        <v>4.55</v>
      </c>
      <c r="S27" s="2">
        <f>STDEV(B27:P27)</f>
        <v>0.021489753926299787</v>
      </c>
      <c r="T27" s="4">
        <v>4.55</v>
      </c>
      <c r="U27" s="1">
        <v>2</v>
      </c>
      <c r="V27" s="2">
        <f t="shared" si="0"/>
        <v>9.1</v>
      </c>
    </row>
    <row r="28" spans="1:22" ht="12.75">
      <c r="A28" s="1" t="s">
        <v>61</v>
      </c>
      <c r="B28" s="2">
        <v>0.455</v>
      </c>
      <c r="C28" s="2">
        <v>0.48</v>
      </c>
      <c r="D28" s="2">
        <v>0.442</v>
      </c>
      <c r="E28" s="2">
        <v>0.429</v>
      </c>
      <c r="F28" s="2">
        <v>0.426</v>
      </c>
      <c r="G28" s="2">
        <v>0.446</v>
      </c>
      <c r="H28" s="2">
        <v>0.42</v>
      </c>
      <c r="I28" s="2">
        <v>0.416</v>
      </c>
      <c r="J28" s="2">
        <v>0.442</v>
      </c>
      <c r="K28" s="2">
        <v>0.428</v>
      </c>
      <c r="L28" s="2">
        <v>0.426</v>
      </c>
      <c r="M28" s="2">
        <v>0.431</v>
      </c>
      <c r="N28" s="2">
        <v>0.402</v>
      </c>
      <c r="O28" s="2">
        <v>0.369</v>
      </c>
      <c r="P28" s="2">
        <v>0.434</v>
      </c>
      <c r="Q28" s="2"/>
      <c r="R28" s="4">
        <v>0.41</v>
      </c>
      <c r="S28" s="2">
        <f>STDEV(B28:P28)</f>
        <v>0.024673486830623016</v>
      </c>
      <c r="T28" s="4">
        <v>0.41</v>
      </c>
      <c r="U28" s="1">
        <v>3</v>
      </c>
      <c r="V28" s="2">
        <f t="shared" si="0"/>
        <v>1.23</v>
      </c>
    </row>
    <row r="29" spans="1:22" ht="12.75">
      <c r="A29" s="1" t="s">
        <v>74</v>
      </c>
      <c r="B29" s="2">
        <v>0.043</v>
      </c>
      <c r="C29" s="2">
        <v>0.044</v>
      </c>
      <c r="D29" s="2">
        <v>0.03</v>
      </c>
      <c r="E29" s="2">
        <v>0.032</v>
      </c>
      <c r="F29" s="2">
        <v>0.047</v>
      </c>
      <c r="G29" s="2">
        <v>0.041</v>
      </c>
      <c r="H29" s="2">
        <v>0.037</v>
      </c>
      <c r="I29" s="2">
        <v>0.033</v>
      </c>
      <c r="J29" s="2">
        <v>0.036</v>
      </c>
      <c r="K29" s="2">
        <v>0.04</v>
      </c>
      <c r="L29" s="2">
        <v>0.033</v>
      </c>
      <c r="M29" s="2">
        <v>0.036</v>
      </c>
      <c r="N29" s="2">
        <v>0.035</v>
      </c>
      <c r="O29" s="2">
        <v>0.03</v>
      </c>
      <c r="P29" s="2">
        <v>0.023</v>
      </c>
      <c r="Q29" s="2"/>
      <c r="R29" s="4">
        <v>0.04</v>
      </c>
      <c r="S29" s="2">
        <f>STDEV(B29:P29)</f>
        <v>0.006279217421667405</v>
      </c>
      <c r="T29" s="4">
        <v>0.04</v>
      </c>
      <c r="U29" s="2">
        <v>3</v>
      </c>
      <c r="V29" s="2">
        <f t="shared" si="0"/>
        <v>0.12</v>
      </c>
    </row>
    <row r="30" spans="1:22" ht="12.75">
      <c r="A30" s="1" t="s">
        <v>63</v>
      </c>
      <c r="B30" s="2">
        <v>5</v>
      </c>
      <c r="C30" s="2">
        <v>5</v>
      </c>
      <c r="D30" s="2">
        <v>5</v>
      </c>
      <c r="E30" s="2">
        <v>5</v>
      </c>
      <c r="F30" s="2">
        <v>5</v>
      </c>
      <c r="G30" s="2">
        <v>5</v>
      </c>
      <c r="H30" s="2">
        <v>5</v>
      </c>
      <c r="I30" s="2">
        <v>5</v>
      </c>
      <c r="J30" s="2">
        <v>5</v>
      </c>
      <c r="K30" s="2">
        <v>5</v>
      </c>
      <c r="L30" s="2">
        <v>5</v>
      </c>
      <c r="M30" s="2">
        <v>5</v>
      </c>
      <c r="N30" s="2">
        <v>5</v>
      </c>
      <c r="O30" s="2">
        <v>5</v>
      </c>
      <c r="P30" s="2">
        <v>5</v>
      </c>
      <c r="Q30" s="2"/>
      <c r="R30" s="2">
        <f>AVERAGE(B30:P30)</f>
        <v>5</v>
      </c>
      <c r="S30" s="2">
        <f>STDEV(B30:P30)</f>
        <v>0</v>
      </c>
      <c r="T30" s="2"/>
      <c r="V30" s="2">
        <f t="shared" si="0"/>
        <v>0</v>
      </c>
    </row>
    <row r="31" spans="2:2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V31" s="2">
        <f t="shared" si="0"/>
        <v>0</v>
      </c>
    </row>
    <row r="32" spans="1:22" ht="12.75">
      <c r="A32" s="1" t="s">
        <v>64</v>
      </c>
      <c r="B32" s="2">
        <v>1.954</v>
      </c>
      <c r="C32" s="2">
        <v>1.967</v>
      </c>
      <c r="D32" s="2">
        <v>1.987</v>
      </c>
      <c r="E32" s="2">
        <v>1.949</v>
      </c>
      <c r="F32" s="2">
        <v>1.942</v>
      </c>
      <c r="G32" s="2">
        <v>1.933</v>
      </c>
      <c r="H32" s="2">
        <v>1.982</v>
      </c>
      <c r="I32" s="2">
        <v>1.975</v>
      </c>
      <c r="J32" s="2">
        <v>1.959</v>
      </c>
      <c r="K32" s="2">
        <v>1.961</v>
      </c>
      <c r="L32" s="2">
        <v>1.951</v>
      </c>
      <c r="M32" s="2">
        <v>1.956</v>
      </c>
      <c r="N32" s="2">
        <v>1.95</v>
      </c>
      <c r="O32" s="2">
        <v>1.951</v>
      </c>
      <c r="P32" s="2">
        <v>1.936</v>
      </c>
      <c r="Q32" s="2"/>
      <c r="R32" s="4">
        <f>AVERAGE(B32:P32)</f>
        <v>1.9568666666666665</v>
      </c>
      <c r="S32" s="2">
        <f>STDEV(B32:P32)</f>
        <v>0.015597008260143845</v>
      </c>
      <c r="T32" s="4">
        <f>AVERAGE(D32:R32)</f>
        <v>1.956347619047619</v>
      </c>
      <c r="U32" s="1">
        <v>2</v>
      </c>
      <c r="V32" s="2">
        <f t="shared" si="0"/>
        <v>3.912695238095238</v>
      </c>
    </row>
    <row r="33" spans="1:22" ht="12.75">
      <c r="A33" s="1" t="s">
        <v>65</v>
      </c>
      <c r="B33" s="2">
        <v>0.046</v>
      </c>
      <c r="C33" s="2">
        <v>0.033</v>
      </c>
      <c r="D33" s="2">
        <v>0.013</v>
      </c>
      <c r="E33" s="2">
        <v>0.051</v>
      </c>
      <c r="F33" s="2">
        <v>0.058</v>
      </c>
      <c r="G33" s="2">
        <v>0.067</v>
      </c>
      <c r="H33" s="2">
        <v>0.018</v>
      </c>
      <c r="I33" s="2">
        <v>0.025</v>
      </c>
      <c r="J33" s="2">
        <v>0.041</v>
      </c>
      <c r="K33" s="2">
        <v>0.039</v>
      </c>
      <c r="L33" s="2">
        <v>0.049</v>
      </c>
      <c r="M33" s="2">
        <v>0.044</v>
      </c>
      <c r="N33" s="2">
        <v>0.05</v>
      </c>
      <c r="O33" s="2">
        <v>0.049</v>
      </c>
      <c r="P33" s="2">
        <v>0.064</v>
      </c>
      <c r="Q33" s="2"/>
      <c r="R33" s="4">
        <f>AVERAGE(B33:P33)</f>
        <v>0.043133333333333336</v>
      </c>
      <c r="S33" s="2">
        <f>STDEV(B33:P33)</f>
        <v>0.015597008260133327</v>
      </c>
      <c r="T33" s="4">
        <f>AVERAGE(D33:R33)</f>
        <v>0.04365238095238094</v>
      </c>
      <c r="U33" s="1">
        <v>1</v>
      </c>
      <c r="V33" s="2">
        <f t="shared" si="0"/>
        <v>0.04365238095238094</v>
      </c>
    </row>
    <row r="34" spans="1:22" ht="12.75">
      <c r="A34" s="1" t="s">
        <v>66</v>
      </c>
      <c r="B34" s="2">
        <v>2</v>
      </c>
      <c r="C34" s="2">
        <v>2</v>
      </c>
      <c r="D34" s="2">
        <v>2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N34" s="2">
        <v>2</v>
      </c>
      <c r="O34" s="2">
        <v>2</v>
      </c>
      <c r="P34" s="2">
        <v>2</v>
      </c>
      <c r="Q34" s="2"/>
      <c r="R34" s="2">
        <f>AVERAGE(B34:P34)</f>
        <v>2</v>
      </c>
      <c r="S34" s="2">
        <f>STDEV(B34:P34)</f>
        <v>0</v>
      </c>
      <c r="T34" s="2"/>
      <c r="V34" s="2">
        <f t="shared" si="0"/>
        <v>0</v>
      </c>
    </row>
    <row r="35" spans="2:2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>
        <f t="shared" si="0"/>
        <v>0</v>
      </c>
    </row>
    <row r="36" spans="1:22" ht="12.75">
      <c r="A36" s="1" t="s">
        <v>67</v>
      </c>
      <c r="B36" s="2">
        <v>0.157</v>
      </c>
      <c r="C36" s="2">
        <v>0.165</v>
      </c>
      <c r="D36" s="2">
        <v>0.174</v>
      </c>
      <c r="E36" s="2">
        <v>0.137</v>
      </c>
      <c r="F36" s="2">
        <v>0.14</v>
      </c>
      <c r="G36" s="2">
        <v>0.128</v>
      </c>
      <c r="H36" s="2">
        <v>0.178</v>
      </c>
      <c r="I36" s="2">
        <v>0.165</v>
      </c>
      <c r="J36" s="2">
        <v>0.145</v>
      </c>
      <c r="K36" s="2">
        <v>0.165</v>
      </c>
      <c r="L36" s="2">
        <v>0.149</v>
      </c>
      <c r="M36" s="2">
        <v>0.165</v>
      </c>
      <c r="N36" s="2">
        <v>0.153</v>
      </c>
      <c r="O36" s="2">
        <v>0.155</v>
      </c>
      <c r="P36" s="2">
        <v>0.131</v>
      </c>
      <c r="Q36" s="2"/>
      <c r="R36" s="4">
        <v>0.15</v>
      </c>
      <c r="S36" s="2">
        <f>STDEV(B36:P36)</f>
        <v>0.015274628824109009</v>
      </c>
      <c r="T36" s="4">
        <v>0.15</v>
      </c>
      <c r="U36" s="1">
        <v>1</v>
      </c>
      <c r="V36" s="2">
        <f t="shared" si="0"/>
        <v>0.15</v>
      </c>
    </row>
    <row r="37" spans="1:22" ht="12.75">
      <c r="A37" s="1" t="s">
        <v>68</v>
      </c>
      <c r="B37" s="2">
        <v>0.114</v>
      </c>
      <c r="C37" s="2">
        <v>0.116</v>
      </c>
      <c r="D37" s="2">
        <v>0.125</v>
      </c>
      <c r="E37" s="2">
        <v>0.115</v>
      </c>
      <c r="F37" s="2">
        <v>0.125</v>
      </c>
      <c r="G37" s="2">
        <v>0.12</v>
      </c>
      <c r="H37" s="2">
        <v>0.115</v>
      </c>
      <c r="I37" s="2">
        <v>0.114</v>
      </c>
      <c r="J37" s="2">
        <v>0.122</v>
      </c>
      <c r="K37" s="2">
        <v>0.123</v>
      </c>
      <c r="L37" s="2">
        <v>0.121</v>
      </c>
      <c r="M37" s="2">
        <v>0.118</v>
      </c>
      <c r="N37" s="2">
        <v>0.123</v>
      </c>
      <c r="O37" s="2">
        <v>0.121</v>
      </c>
      <c r="P37" s="2">
        <v>0.127</v>
      </c>
      <c r="Q37" s="2"/>
      <c r="R37" s="4">
        <v>0.12</v>
      </c>
      <c r="S37" s="2">
        <f>STDEV(B37:P37)</f>
        <v>0.004350150517373985</v>
      </c>
      <c r="T37" s="4">
        <v>0.11</v>
      </c>
      <c r="U37" s="1">
        <v>1</v>
      </c>
      <c r="V37" s="2">
        <f t="shared" si="0"/>
        <v>0.11</v>
      </c>
    </row>
    <row r="38" spans="1:20" ht="12.75">
      <c r="A38" s="1" t="s">
        <v>69</v>
      </c>
      <c r="B38" s="2">
        <v>0.272</v>
      </c>
      <c r="C38" s="2">
        <v>0.281</v>
      </c>
      <c r="D38" s="2">
        <v>0.3</v>
      </c>
      <c r="E38" s="2">
        <v>0.251</v>
      </c>
      <c r="F38" s="2">
        <v>0.264</v>
      </c>
      <c r="G38" s="2">
        <v>0.247</v>
      </c>
      <c r="H38" s="2">
        <v>0.292</v>
      </c>
      <c r="I38" s="2">
        <v>0.28</v>
      </c>
      <c r="J38" s="2">
        <v>0.267</v>
      </c>
      <c r="K38" s="2">
        <v>0.288</v>
      </c>
      <c r="L38" s="2">
        <v>0.27</v>
      </c>
      <c r="M38" s="2">
        <v>0.283</v>
      </c>
      <c r="N38" s="2">
        <v>0.275</v>
      </c>
      <c r="O38" s="2">
        <v>0.276</v>
      </c>
      <c r="P38" s="2">
        <v>0.258</v>
      </c>
      <c r="Q38" s="2"/>
      <c r="R38" s="2">
        <f>AVERAGE(B38:P38)</f>
        <v>0.2736</v>
      </c>
      <c r="S38" s="2">
        <f>STDEV(B38:P38)</f>
        <v>0.014754176164250073</v>
      </c>
      <c r="T38" s="2"/>
    </row>
    <row r="39" spans="1:20" ht="12.75">
      <c r="A39" s="1" t="s">
        <v>70</v>
      </c>
      <c r="B39" s="2">
        <v>15.272</v>
      </c>
      <c r="C39" s="2">
        <v>15.281</v>
      </c>
      <c r="D39" s="2">
        <v>15.3</v>
      </c>
      <c r="E39" s="2">
        <v>15.251</v>
      </c>
      <c r="F39" s="2">
        <v>15.264</v>
      </c>
      <c r="G39" s="2">
        <v>15.247</v>
      </c>
      <c r="H39" s="2">
        <v>15.292</v>
      </c>
      <c r="I39" s="2">
        <v>15.28</v>
      </c>
      <c r="J39" s="2">
        <v>15.267</v>
      </c>
      <c r="K39" s="2">
        <v>15.288</v>
      </c>
      <c r="L39" s="2">
        <v>15.27</v>
      </c>
      <c r="M39" s="2">
        <v>15.283</v>
      </c>
      <c r="N39" s="2">
        <v>15.275</v>
      </c>
      <c r="O39" s="2">
        <v>15.276</v>
      </c>
      <c r="P39" s="2">
        <v>15.258</v>
      </c>
      <c r="Q39" s="2"/>
      <c r="R39" s="2">
        <f>AVERAGE(B39:P39)</f>
        <v>15.273600000000004</v>
      </c>
      <c r="S39" s="2">
        <f>STDEV(B39:P39)</f>
        <v>0.014754176161365385</v>
      </c>
      <c r="T39" s="2"/>
    </row>
    <row r="40" spans="1:20" ht="12.75">
      <c r="A40" s="1" t="s">
        <v>71</v>
      </c>
      <c r="B40" s="2">
        <v>0.297</v>
      </c>
      <c r="C40" s="2">
        <v>0.252</v>
      </c>
      <c r="D40" s="2">
        <v>0.213</v>
      </c>
      <c r="E40" s="2">
        <v>0.231</v>
      </c>
      <c r="F40" s="2">
        <v>0.251</v>
      </c>
      <c r="G40" s="2">
        <v>0.159</v>
      </c>
      <c r="H40" s="2">
        <v>0.231</v>
      </c>
      <c r="I40" s="2">
        <v>0.177</v>
      </c>
      <c r="J40" s="2">
        <v>0.191</v>
      </c>
      <c r="K40" s="2">
        <v>0.146</v>
      </c>
      <c r="L40" s="2">
        <v>0.071</v>
      </c>
      <c r="M40" s="2">
        <v>0.293</v>
      </c>
      <c r="N40" s="2">
        <v>0.198</v>
      </c>
      <c r="O40" s="2">
        <v>0.181</v>
      </c>
      <c r="P40" s="2">
        <v>0.199</v>
      </c>
      <c r="Q40" s="2"/>
      <c r="R40" s="2">
        <f>AVERAGE(B40:P40)</f>
        <v>0.206</v>
      </c>
      <c r="S40" s="2">
        <f>STDEV(B40:P40)</f>
        <v>0.05801970108752466</v>
      </c>
      <c r="T40" s="4">
        <v>0.2</v>
      </c>
    </row>
    <row r="41" spans="1:19" ht="12.75">
      <c r="A41" s="1" t="s">
        <v>72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2" ht="12.75">
      <c r="A42" s="1" t="s">
        <v>73</v>
      </c>
      <c r="B42" s="2">
        <v>23.012</v>
      </c>
      <c r="C42" s="2">
        <v>23.047</v>
      </c>
      <c r="D42" s="2">
        <v>23.04</v>
      </c>
      <c r="E42" s="2">
        <v>22.982</v>
      </c>
      <c r="F42" s="2">
        <v>22.976</v>
      </c>
      <c r="G42" s="2">
        <v>22.989</v>
      </c>
      <c r="H42" s="2">
        <v>23.006</v>
      </c>
      <c r="I42" s="2">
        <v>23</v>
      </c>
      <c r="J42" s="2">
        <v>23.013</v>
      </c>
      <c r="K42" s="2">
        <v>23</v>
      </c>
      <c r="L42" s="2">
        <v>22.988</v>
      </c>
      <c r="M42" s="2">
        <v>22.999</v>
      </c>
      <c r="N42" s="2">
        <v>22.969</v>
      </c>
      <c r="O42" s="2">
        <v>22.933</v>
      </c>
      <c r="P42" s="2">
        <v>22.972</v>
      </c>
      <c r="Q42" s="2"/>
      <c r="R42" s="2">
        <f>AVERAGE(B42:P42)</f>
        <v>22.995066666666666</v>
      </c>
      <c r="S42" s="2">
        <f>STDEV(B42:P42)</f>
        <v>0.02827534682661375</v>
      </c>
      <c r="V42" s="5">
        <f>SUM(V23:V37)</f>
        <v>45.99634761904761</v>
      </c>
    </row>
    <row r="43" spans="2:2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14" ht="20.25">
      <c r="A44" s="1" t="s">
        <v>84</v>
      </c>
      <c r="E44" s="3" t="s">
        <v>89</v>
      </c>
      <c r="M44" s="2"/>
      <c r="N44" s="2"/>
    </row>
    <row r="45" spans="1:14" ht="20.25">
      <c r="A45" s="1" t="s">
        <v>85</v>
      </c>
      <c r="E45" s="3" t="s">
        <v>80</v>
      </c>
      <c r="M45" s="2"/>
      <c r="N45" s="2"/>
    </row>
    <row r="46" spans="18:19" ht="12.75">
      <c r="R46" s="2"/>
      <c r="S46" s="2"/>
    </row>
    <row r="47" spans="1:19" ht="13.5" thickBot="1">
      <c r="A47" s="8" t="s">
        <v>79</v>
      </c>
      <c r="B47" s="8"/>
      <c r="C47" s="8"/>
      <c r="D47" s="8"/>
      <c r="E47" s="8"/>
      <c r="F47" s="8"/>
      <c r="G47" s="8"/>
      <c r="H47" s="8"/>
      <c r="R47" s="2"/>
      <c r="S47" s="2"/>
    </row>
    <row r="48" spans="1:19" ht="12.75">
      <c r="A48" s="1" t="s">
        <v>35</v>
      </c>
      <c r="B48" s="1" t="s">
        <v>36</v>
      </c>
      <c r="C48" s="1" t="s">
        <v>37</v>
      </c>
      <c r="D48" s="1" t="s">
        <v>38</v>
      </c>
      <c r="E48" s="1" t="s">
        <v>39</v>
      </c>
      <c r="F48" s="1" t="s">
        <v>40</v>
      </c>
      <c r="G48" s="1" t="s">
        <v>41</v>
      </c>
      <c r="H48" s="1" t="s">
        <v>42</v>
      </c>
      <c r="R48" s="2"/>
      <c r="S48" s="2"/>
    </row>
    <row r="49" spans="1:19" ht="12.75">
      <c r="A49" s="1" t="s">
        <v>43</v>
      </c>
      <c r="B49" s="1" t="s">
        <v>26</v>
      </c>
      <c r="C49" s="1" t="s">
        <v>44</v>
      </c>
      <c r="D49" s="1">
        <v>20</v>
      </c>
      <c r="E49" s="1">
        <v>10</v>
      </c>
      <c r="F49" s="1">
        <v>600</v>
      </c>
      <c r="G49" s="1">
        <v>-600</v>
      </c>
      <c r="H49" s="1" t="s">
        <v>45</v>
      </c>
      <c r="R49" s="2"/>
      <c r="S49" s="2"/>
    </row>
    <row r="50" spans="1:19" ht="12.75">
      <c r="A50" s="1" t="s">
        <v>43</v>
      </c>
      <c r="B50" s="1" t="s">
        <v>29</v>
      </c>
      <c r="C50" s="1" t="s">
        <v>44</v>
      </c>
      <c r="D50" s="1">
        <v>20</v>
      </c>
      <c r="E50" s="1">
        <v>10</v>
      </c>
      <c r="F50" s="1">
        <v>600</v>
      </c>
      <c r="G50" s="1">
        <v>-600</v>
      </c>
      <c r="H50" s="1" t="s">
        <v>46</v>
      </c>
      <c r="R50" s="2"/>
      <c r="S50" s="2"/>
    </row>
    <row r="51" spans="1:19" ht="12.75">
      <c r="A51" s="1" t="s">
        <v>43</v>
      </c>
      <c r="B51" s="1" t="s">
        <v>27</v>
      </c>
      <c r="C51" s="1" t="s">
        <v>44</v>
      </c>
      <c r="D51" s="1">
        <v>20</v>
      </c>
      <c r="E51" s="1">
        <v>10</v>
      </c>
      <c r="F51" s="1">
        <v>600</v>
      </c>
      <c r="G51" s="1">
        <v>-600</v>
      </c>
      <c r="H51" s="1" t="s">
        <v>46</v>
      </c>
      <c r="R51" s="2"/>
      <c r="S51" s="2"/>
    </row>
    <row r="52" spans="1:19" ht="12.75">
      <c r="A52" s="1" t="s">
        <v>43</v>
      </c>
      <c r="B52" s="1" t="s">
        <v>28</v>
      </c>
      <c r="C52" s="1" t="s">
        <v>44</v>
      </c>
      <c r="D52" s="1">
        <v>20</v>
      </c>
      <c r="E52" s="1">
        <v>10</v>
      </c>
      <c r="F52" s="1">
        <v>600</v>
      </c>
      <c r="G52" s="1">
        <v>-600</v>
      </c>
      <c r="H52" s="1" t="s">
        <v>47</v>
      </c>
      <c r="R52" s="2"/>
      <c r="S52" s="2"/>
    </row>
    <row r="53" spans="1:19" ht="12.75">
      <c r="A53" s="1" t="s">
        <v>43</v>
      </c>
      <c r="B53" s="1" t="s">
        <v>20</v>
      </c>
      <c r="C53" s="1" t="s">
        <v>44</v>
      </c>
      <c r="D53" s="1">
        <v>20</v>
      </c>
      <c r="E53" s="1">
        <v>10</v>
      </c>
      <c r="F53" s="1">
        <v>0</v>
      </c>
      <c r="G53" s="1">
        <v>-600</v>
      </c>
      <c r="H53" s="1" t="s">
        <v>48</v>
      </c>
      <c r="R53" s="2"/>
      <c r="S53" s="2"/>
    </row>
    <row r="54" spans="1:19" ht="12.75">
      <c r="A54" s="1" t="s">
        <v>49</v>
      </c>
      <c r="B54" s="1" t="s">
        <v>30</v>
      </c>
      <c r="C54" s="1" t="s">
        <v>44</v>
      </c>
      <c r="D54" s="1">
        <v>20</v>
      </c>
      <c r="E54" s="1">
        <v>10</v>
      </c>
      <c r="F54" s="1">
        <v>600</v>
      </c>
      <c r="G54" s="1">
        <v>-600</v>
      </c>
      <c r="H54" s="1" t="s">
        <v>50</v>
      </c>
      <c r="R54" s="2"/>
      <c r="S54" s="2"/>
    </row>
    <row r="55" spans="1:19" ht="12.75">
      <c r="A55" s="1" t="s">
        <v>49</v>
      </c>
      <c r="B55" s="1" t="s">
        <v>32</v>
      </c>
      <c r="C55" s="1" t="s">
        <v>44</v>
      </c>
      <c r="D55" s="1">
        <v>20</v>
      </c>
      <c r="E55" s="1">
        <v>10</v>
      </c>
      <c r="F55" s="1">
        <v>600</v>
      </c>
      <c r="G55" s="1">
        <v>-600</v>
      </c>
      <c r="H55" s="1" t="s">
        <v>46</v>
      </c>
      <c r="R55" s="2"/>
      <c r="S55" s="2"/>
    </row>
    <row r="56" spans="1:19" ht="12.75">
      <c r="A56" s="1" t="s">
        <v>49</v>
      </c>
      <c r="B56" s="1" t="s">
        <v>33</v>
      </c>
      <c r="C56" s="1" t="s">
        <v>44</v>
      </c>
      <c r="D56" s="1">
        <v>20</v>
      </c>
      <c r="E56" s="1">
        <v>10</v>
      </c>
      <c r="F56" s="1">
        <v>600</v>
      </c>
      <c r="G56" s="1">
        <v>-600</v>
      </c>
      <c r="H56" s="1" t="s">
        <v>51</v>
      </c>
      <c r="R56" s="2"/>
      <c r="S56" s="2"/>
    </row>
    <row r="57" spans="1:19" ht="12.75">
      <c r="A57" s="1" t="s">
        <v>52</v>
      </c>
      <c r="B57" s="1" t="s">
        <v>31</v>
      </c>
      <c r="C57" s="1" t="s">
        <v>44</v>
      </c>
      <c r="D57" s="1">
        <v>20</v>
      </c>
      <c r="E57" s="1">
        <v>10</v>
      </c>
      <c r="F57" s="1">
        <v>0</v>
      </c>
      <c r="G57" s="1">
        <v>-500</v>
      </c>
      <c r="H57" s="1" t="s">
        <v>53</v>
      </c>
      <c r="R57" s="2"/>
      <c r="S57" s="2"/>
    </row>
    <row r="58" spans="1:19" ht="12.75">
      <c r="A58" s="1" t="s">
        <v>52</v>
      </c>
      <c r="B58" s="1" t="s">
        <v>34</v>
      </c>
      <c r="C58" s="1" t="s">
        <v>44</v>
      </c>
      <c r="D58" s="1">
        <v>20</v>
      </c>
      <c r="E58" s="1">
        <v>10</v>
      </c>
      <c r="F58" s="1">
        <v>300</v>
      </c>
      <c r="G58" s="1">
        <v>-300</v>
      </c>
      <c r="H58" s="1" t="s">
        <v>54</v>
      </c>
      <c r="R58" s="2"/>
      <c r="S58" s="2"/>
    </row>
    <row r="59" spans="18:19" ht="12.75">
      <c r="R59" s="2"/>
      <c r="S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</sheetData>
  <mergeCells count="1">
    <mergeCell ref="A47:H47"/>
  </mergeCells>
  <printOptions/>
  <pageMargins left="0.34" right="0.28" top="0.49" bottom="0.9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2007-05-15T18:54:44Z</cp:lastPrinted>
  <dcterms:created xsi:type="dcterms:W3CDTF">2007-05-15T18:32:49Z</dcterms:created>
  <dcterms:modified xsi:type="dcterms:W3CDTF">2007-05-15T19:08:28Z</dcterms:modified>
  <cp:category/>
  <cp:version/>
  <cp:contentType/>
  <cp:contentStatus/>
</cp:coreProperties>
</file>