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885" windowHeight="11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<sst xmlns="http://schemas.openxmlformats.org/spreadsheetml/2006/main" count="71" uniqueCount="59">
  <si>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Name</t>
  </si>
  <si>
    <t>Num</t>
  </si>
  <si>
    <t>Total</t>
  </si>
  <si>
    <t xml:space="preserve">#16 </t>
  </si>
  <si>
    <t xml:space="preserve">#17 </t>
  </si>
  <si>
    <t xml:space="preserve">#18 </t>
  </si>
  <si>
    <t xml:space="preserve">#19 </t>
  </si>
  <si>
    <t xml:space="preserve">#20 </t>
  </si>
  <si>
    <t xml:space="preserve">#21 </t>
  </si>
  <si>
    <t xml:space="preserve">#22 </t>
  </si>
  <si>
    <t xml:space="preserve">#23 </t>
  </si>
  <si>
    <t xml:space="preserve">#24 </t>
  </si>
  <si>
    <t xml:space="preserve">#25 </t>
  </si>
  <si>
    <t xml:space="preserve">#26 </t>
  </si>
  <si>
    <t xml:space="preserve">#27 </t>
  </si>
  <si>
    <t xml:space="preserve">#28 </t>
  </si>
  <si>
    <t xml:space="preserve">#29 </t>
  </si>
  <si>
    <t xml:space="preserve">#30 </t>
  </si>
  <si>
    <t xml:space="preserve">#31 </t>
  </si>
  <si>
    <t xml:space="preserve">#32 </t>
  </si>
  <si>
    <t xml:space="preserve">#33 </t>
  </si>
  <si>
    <t xml:space="preserve">#34 </t>
  </si>
  <si>
    <t xml:space="preserve">#35 </t>
  </si>
  <si>
    <t>SiO2</t>
  </si>
  <si>
    <t>La2O3</t>
  </si>
  <si>
    <t>Ce2O3</t>
  </si>
  <si>
    <t>CaO</t>
  </si>
  <si>
    <t>TiO2</t>
  </si>
  <si>
    <t>FeO</t>
  </si>
  <si>
    <t>Nd2O3</t>
  </si>
  <si>
    <t>ThO2</t>
  </si>
  <si>
    <t>Na2O</t>
  </si>
  <si>
    <t>La</t>
  </si>
  <si>
    <t>Ti</t>
  </si>
  <si>
    <t>Si</t>
  </si>
  <si>
    <t>Nd</t>
  </si>
  <si>
    <t>Na</t>
  </si>
  <si>
    <t>Ca</t>
  </si>
  <si>
    <t>Ce</t>
  </si>
  <si>
    <t>Nb2O3</t>
  </si>
  <si>
    <t>Nb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</si>
  <si>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TiO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</si>
  <si>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</si>
  <si>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</si>
  <si>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r>
      <t>(Na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(Ce</t>
    </r>
    <r>
      <rPr>
        <vertAlign val="subscript"/>
        <sz val="14"/>
        <rFont val="Times New Roman"/>
        <family val="1"/>
      </rPr>
      <t>1.15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Nb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</si>
  <si>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t>CO2*</t>
  </si>
  <si>
    <t>not present in the wds scan; not considered in totals</t>
  </si>
  <si>
    <t>* =  estimated by difference</t>
  </si>
  <si>
    <t>C</t>
  </si>
  <si>
    <t>cation numbers normalized to 12 O (for C estimation)</t>
  </si>
  <si>
    <t>C**</t>
  </si>
  <si>
    <t>** values after normalizing to 12 O (see below)</t>
  </si>
  <si>
    <t>average</t>
  </si>
  <si>
    <t>stdev</t>
  </si>
  <si>
    <t>in formula (charged balanced)</t>
  </si>
  <si>
    <t>(+) charges</t>
  </si>
  <si>
    <t>Cation numbers normalized to 8 O (16 negative charges)</t>
  </si>
  <si>
    <t>CO2 estimated by difference</t>
  </si>
  <si>
    <t xml:space="preserve">tundrite-Ce R060837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</si>
</sst>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  <numFmt numFmtId="171" formatCode="0.0"/>
  </numFmts>
  <fonts count="7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workbookViewId="0" topLeftCell="A1">
      <selection activeCell="E5" sqref="E5"/>
    </sheetView>
  </sheetViews>
  <sheetFormatPr defaultColWidth="9.00390625" defaultRowHeight="13.5"/>
  <cols>
    <col min="1" max="16384" width="5.25390625" style="1" customWidth="1"/>
  </cols>
  <sheetData>
    <row r="1" spans="1:5" ht="12.75">
      <c r="A1" s="1" t="s">
        <v>0</v>
      </c>
      <c r="B1" s="8" t="s">
        <v>58</v>
      </c>
      <c r="C1" s="8"/>
      <c r="D1" s="8"/>
      <c r="E1" s="8"/>
    </row>
    <row r="2" spans="1:24" ht="12.75">
      <c r="A2" s="1" t="s">
        <v>1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W2" s="1" t="s">
        <v>52</v>
      </c>
      <c r="X2" s="1" t="s">
        <v>53</v>
      </c>
    </row>
    <row r="3" spans="1:46" ht="12.75">
      <c r="A3" s="1" t="s">
        <v>25</v>
      </c>
      <c r="B3" s="2">
        <v>30.11</v>
      </c>
      <c r="C3" s="2">
        <v>30.08</v>
      </c>
      <c r="D3" s="2">
        <v>29.64</v>
      </c>
      <c r="E3" s="2">
        <v>30.64</v>
      </c>
      <c r="F3" s="2">
        <v>30.68</v>
      </c>
      <c r="G3" s="2">
        <v>30.69</v>
      </c>
      <c r="H3" s="2">
        <v>28.82</v>
      </c>
      <c r="I3" s="2">
        <v>30.23</v>
      </c>
      <c r="J3" s="2">
        <v>29.46</v>
      </c>
      <c r="K3" s="2">
        <v>30.67</v>
      </c>
      <c r="L3" s="2">
        <v>30.3</v>
      </c>
      <c r="M3" s="2">
        <v>29.22</v>
      </c>
      <c r="N3" s="2">
        <v>28.83</v>
      </c>
      <c r="O3" s="2">
        <v>29.86</v>
      </c>
      <c r="P3" s="2">
        <v>31.15</v>
      </c>
      <c r="Q3" s="2">
        <v>29.6</v>
      </c>
      <c r="R3" s="2">
        <v>30.49</v>
      </c>
      <c r="S3" s="2">
        <v>29.78</v>
      </c>
      <c r="T3" s="2">
        <v>30.25</v>
      </c>
      <c r="U3" s="2">
        <v>30.27</v>
      </c>
      <c r="V3" s="2"/>
      <c r="W3" s="2">
        <f>AVERAGE(B3:U3)</f>
        <v>30.0385</v>
      </c>
      <c r="X3" s="2">
        <f>STDEV(B3:U3)</f>
        <v>0.6343523427378883</v>
      </c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2.75">
      <c r="A4" s="1" t="s">
        <v>24</v>
      </c>
      <c r="B4" s="2">
        <v>15.6</v>
      </c>
      <c r="C4" s="2">
        <v>15.62</v>
      </c>
      <c r="D4" s="2">
        <v>15.02</v>
      </c>
      <c r="E4" s="2">
        <v>15.21</v>
      </c>
      <c r="F4" s="2">
        <v>15.65</v>
      </c>
      <c r="G4" s="2">
        <v>15.34</v>
      </c>
      <c r="H4" s="2">
        <v>16.43</v>
      </c>
      <c r="I4" s="2">
        <v>16.09</v>
      </c>
      <c r="J4" s="2">
        <v>15.44</v>
      </c>
      <c r="K4" s="2">
        <v>15.35</v>
      </c>
      <c r="L4" s="2">
        <v>15.19</v>
      </c>
      <c r="M4" s="2">
        <v>13.4</v>
      </c>
      <c r="N4" s="2">
        <v>15.07</v>
      </c>
      <c r="O4" s="2">
        <v>16.6</v>
      </c>
      <c r="P4" s="2">
        <v>14.68</v>
      </c>
      <c r="Q4" s="2">
        <v>15.79</v>
      </c>
      <c r="R4" s="2">
        <v>15.87</v>
      </c>
      <c r="S4" s="2">
        <v>16.6</v>
      </c>
      <c r="T4" s="2">
        <v>16.2</v>
      </c>
      <c r="U4" s="2">
        <v>15.84</v>
      </c>
      <c r="V4" s="2"/>
      <c r="W4" s="2">
        <f>AVERAGE(B4:U4)</f>
        <v>15.549499999999998</v>
      </c>
      <c r="X4" s="2">
        <f aca="true" t="shared" si="0" ref="X4:X13">STDEV(B4:U4)</f>
        <v>0.7322314488854287</v>
      </c>
      <c r="Y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.75">
      <c r="A5" s="1" t="s">
        <v>27</v>
      </c>
      <c r="B5" s="2">
        <v>12.31</v>
      </c>
      <c r="C5" s="2">
        <v>12.54</v>
      </c>
      <c r="D5" s="2">
        <v>12.61</v>
      </c>
      <c r="E5" s="2">
        <v>12.69</v>
      </c>
      <c r="F5" s="2">
        <v>12.55</v>
      </c>
      <c r="G5" s="2">
        <v>12.47</v>
      </c>
      <c r="H5" s="2">
        <v>11.86</v>
      </c>
      <c r="I5" s="2">
        <v>12.49</v>
      </c>
      <c r="J5" s="2">
        <v>11.57</v>
      </c>
      <c r="K5" s="2">
        <v>12.08</v>
      </c>
      <c r="L5" s="2">
        <v>12.41</v>
      </c>
      <c r="M5" s="2">
        <v>11.77</v>
      </c>
      <c r="N5" s="2">
        <v>12.38</v>
      </c>
      <c r="O5" s="2">
        <v>11.85</v>
      </c>
      <c r="P5" s="2">
        <v>11.58</v>
      </c>
      <c r="Q5" s="2">
        <v>11.81</v>
      </c>
      <c r="R5" s="2">
        <v>11.96</v>
      </c>
      <c r="S5" s="2">
        <v>12.07</v>
      </c>
      <c r="T5" s="2">
        <v>11.63</v>
      </c>
      <c r="U5" s="2">
        <v>11.92</v>
      </c>
      <c r="V5" s="2"/>
      <c r="W5" s="2">
        <f>AVERAGE(B5:U5)</f>
        <v>12.127500000000001</v>
      </c>
      <c r="X5" s="2">
        <f t="shared" si="0"/>
        <v>0.3724297885084014</v>
      </c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2.75">
      <c r="A6" s="1" t="s">
        <v>23</v>
      </c>
      <c r="B6" s="2">
        <v>9.8</v>
      </c>
      <c r="C6" s="2">
        <v>10.06</v>
      </c>
      <c r="D6" s="2">
        <v>10.25</v>
      </c>
      <c r="E6" s="2">
        <v>10.22</v>
      </c>
      <c r="F6" s="2">
        <v>10.2</v>
      </c>
      <c r="G6" s="2">
        <v>10.21</v>
      </c>
      <c r="H6" s="2">
        <v>9.7</v>
      </c>
      <c r="I6" s="2">
        <v>9.69</v>
      </c>
      <c r="J6" s="2">
        <v>9.49</v>
      </c>
      <c r="K6" s="2">
        <v>9.51</v>
      </c>
      <c r="L6" s="2">
        <v>10.18</v>
      </c>
      <c r="M6" s="2">
        <v>9.82</v>
      </c>
      <c r="N6" s="2">
        <v>9.74</v>
      </c>
      <c r="O6" s="2">
        <v>9.82</v>
      </c>
      <c r="P6" s="2">
        <v>10.15</v>
      </c>
      <c r="Q6" s="2">
        <v>9.66</v>
      </c>
      <c r="R6" s="2">
        <v>9.45</v>
      </c>
      <c r="S6" s="2">
        <v>9.84</v>
      </c>
      <c r="T6" s="2">
        <v>9.85</v>
      </c>
      <c r="U6" s="2">
        <v>10.1</v>
      </c>
      <c r="V6" s="2"/>
      <c r="W6" s="2">
        <f>AVERAGE(B6:U6)</f>
        <v>9.886999999999999</v>
      </c>
      <c r="X6" s="2">
        <f t="shared" si="0"/>
        <v>0.2648753430737237</v>
      </c>
      <c r="Y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>
      <c r="A7" s="1" t="s">
        <v>29</v>
      </c>
      <c r="B7" s="2">
        <v>6.62</v>
      </c>
      <c r="C7" s="2">
        <v>7.34</v>
      </c>
      <c r="D7" s="2">
        <v>7.39</v>
      </c>
      <c r="E7" s="2">
        <v>7.46</v>
      </c>
      <c r="F7" s="2">
        <v>7.31</v>
      </c>
      <c r="G7" s="2">
        <v>7.53</v>
      </c>
      <c r="H7" s="2">
        <v>5.48</v>
      </c>
      <c r="I7" s="2">
        <v>6.35</v>
      </c>
      <c r="J7" s="2">
        <v>6.03</v>
      </c>
      <c r="K7" s="2">
        <v>7.1</v>
      </c>
      <c r="L7" s="2">
        <v>7.08</v>
      </c>
      <c r="M7" s="2">
        <v>7.76</v>
      </c>
      <c r="N7" s="2">
        <v>7.43</v>
      </c>
      <c r="O7" s="2">
        <v>6.17</v>
      </c>
      <c r="P7" s="2">
        <v>6.55</v>
      </c>
      <c r="Q7" s="2">
        <v>5.76</v>
      </c>
      <c r="R7" s="2">
        <v>5.73</v>
      </c>
      <c r="S7" s="2">
        <v>5.61</v>
      </c>
      <c r="T7" s="2">
        <v>6.02</v>
      </c>
      <c r="U7" s="2">
        <v>5.84</v>
      </c>
      <c r="V7" s="2"/>
      <c r="W7" s="2">
        <f>AVERAGE(B7:U7)</f>
        <v>6.628000000000002</v>
      </c>
      <c r="X7" s="2">
        <f t="shared" si="0"/>
        <v>0.7596993865304241</v>
      </c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1" t="s">
        <v>31</v>
      </c>
      <c r="B8" s="2">
        <v>9.34</v>
      </c>
      <c r="C8" s="2">
        <v>9.68</v>
      </c>
      <c r="D8" s="2">
        <v>9.51</v>
      </c>
      <c r="E8" s="2">
        <v>9.46</v>
      </c>
      <c r="F8" s="2">
        <v>9.02</v>
      </c>
      <c r="G8" s="2">
        <v>9.64</v>
      </c>
      <c r="H8" s="2">
        <v>9.33</v>
      </c>
      <c r="I8" s="2">
        <v>9.91</v>
      </c>
      <c r="J8" s="2">
        <v>8.57</v>
      </c>
      <c r="K8" s="2">
        <v>9.08</v>
      </c>
      <c r="L8" s="2">
        <v>9.75</v>
      </c>
      <c r="M8" s="2">
        <v>9.24</v>
      </c>
      <c r="N8" s="2">
        <v>9.65</v>
      </c>
      <c r="O8" s="2">
        <v>8.87</v>
      </c>
      <c r="P8" s="2">
        <v>9.09</v>
      </c>
      <c r="Q8" s="2">
        <v>9.64</v>
      </c>
      <c r="R8" s="2">
        <v>9.75</v>
      </c>
      <c r="S8" s="2">
        <v>9.81</v>
      </c>
      <c r="T8" s="2">
        <v>9.45</v>
      </c>
      <c r="U8" s="2">
        <v>9.74</v>
      </c>
      <c r="V8" s="2"/>
      <c r="W8" s="2">
        <f>AVERAGE(B8:U8)</f>
        <v>9.4265</v>
      </c>
      <c r="X8" s="2">
        <f t="shared" si="0"/>
        <v>0.35510228326344306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1" t="s">
        <v>26</v>
      </c>
      <c r="B9" s="2">
        <v>0.42</v>
      </c>
      <c r="C9" s="2">
        <v>0.44</v>
      </c>
      <c r="D9" s="2">
        <v>0.46</v>
      </c>
      <c r="E9" s="2">
        <v>0.45</v>
      </c>
      <c r="F9" s="2">
        <v>0.44</v>
      </c>
      <c r="G9" s="2">
        <v>0.42</v>
      </c>
      <c r="H9" s="2">
        <v>0.7</v>
      </c>
      <c r="I9" s="2">
        <v>0.67</v>
      </c>
      <c r="J9" s="2">
        <v>0.57</v>
      </c>
      <c r="K9" s="2">
        <v>0.58</v>
      </c>
      <c r="L9" s="2">
        <v>0.5</v>
      </c>
      <c r="M9" s="2">
        <v>0.86</v>
      </c>
      <c r="N9" s="2">
        <v>0.58</v>
      </c>
      <c r="O9" s="2">
        <v>0.59</v>
      </c>
      <c r="P9" s="2">
        <v>0.6</v>
      </c>
      <c r="Q9" s="2">
        <v>0.64</v>
      </c>
      <c r="R9" s="2">
        <v>0.51</v>
      </c>
      <c r="S9" s="2">
        <v>0.61</v>
      </c>
      <c r="T9" s="2">
        <v>0.56</v>
      </c>
      <c r="U9" s="2">
        <v>0.57</v>
      </c>
      <c r="V9" s="2"/>
      <c r="W9" s="2">
        <f>AVERAGE(B9:U9)</f>
        <v>0.5585000000000001</v>
      </c>
      <c r="X9" s="2">
        <f t="shared" si="0"/>
        <v>0.11008489546947939</v>
      </c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1" t="s">
        <v>39</v>
      </c>
      <c r="B10" s="2">
        <v>0.92</v>
      </c>
      <c r="C10" s="2">
        <v>0.87</v>
      </c>
      <c r="D10" s="2">
        <v>0.79</v>
      </c>
      <c r="E10" s="2">
        <v>0.99</v>
      </c>
      <c r="F10" s="2">
        <v>1.02</v>
      </c>
      <c r="G10" s="2">
        <v>1.08</v>
      </c>
      <c r="H10" s="2">
        <v>0.95</v>
      </c>
      <c r="I10" s="2">
        <v>0.98</v>
      </c>
      <c r="J10" s="2">
        <v>1.01</v>
      </c>
      <c r="K10" s="2">
        <v>0.92</v>
      </c>
      <c r="L10" s="2">
        <v>0.9</v>
      </c>
      <c r="M10" s="2">
        <v>0.81</v>
      </c>
      <c r="N10" s="2">
        <v>0.99</v>
      </c>
      <c r="O10" s="2">
        <v>1.08</v>
      </c>
      <c r="P10" s="2">
        <v>0.72</v>
      </c>
      <c r="Q10" s="2">
        <v>0.85</v>
      </c>
      <c r="R10" s="2">
        <v>0.92</v>
      </c>
      <c r="S10" s="2">
        <v>0.97</v>
      </c>
      <c r="T10" s="2">
        <v>0.83</v>
      </c>
      <c r="U10" s="2">
        <v>0.81</v>
      </c>
      <c r="V10" s="2"/>
      <c r="W10" s="2">
        <f>AVERAGE(B10:U10)</f>
        <v>0.9204999999999999</v>
      </c>
      <c r="X10" s="2">
        <f>STDEV(B10:U10)</f>
        <v>0.09816607839456912</v>
      </c>
      <c r="Y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26" s="6" customFormat="1" ht="12.75">
      <c r="A11" s="6" t="s">
        <v>30</v>
      </c>
      <c r="B11" s="7">
        <v>0.13</v>
      </c>
      <c r="C11" s="7">
        <v>0.08</v>
      </c>
      <c r="D11" s="7">
        <v>0.09</v>
      </c>
      <c r="E11" s="7">
        <v>0</v>
      </c>
      <c r="F11" s="7">
        <v>0.1</v>
      </c>
      <c r="G11" s="7">
        <v>0.01</v>
      </c>
      <c r="H11" s="7">
        <v>0</v>
      </c>
      <c r="I11" s="7">
        <v>0</v>
      </c>
      <c r="J11" s="7">
        <v>0.02</v>
      </c>
      <c r="K11" s="7">
        <v>0.01</v>
      </c>
      <c r="L11" s="7">
        <v>0</v>
      </c>
      <c r="M11" s="7">
        <v>0.04</v>
      </c>
      <c r="N11" s="7">
        <v>0.01</v>
      </c>
      <c r="O11" s="7">
        <v>0</v>
      </c>
      <c r="P11" s="7">
        <v>0.03</v>
      </c>
      <c r="Q11" s="7">
        <v>0</v>
      </c>
      <c r="R11" s="7">
        <v>0</v>
      </c>
      <c r="S11" s="7">
        <v>0.01</v>
      </c>
      <c r="T11" s="7">
        <v>0.01</v>
      </c>
      <c r="U11" s="7">
        <v>0</v>
      </c>
      <c r="V11" s="7"/>
      <c r="W11" s="7">
        <f>AVERAGE(B11:U11)</f>
        <v>0.027000000000000003</v>
      </c>
      <c r="X11" s="7">
        <f t="shared" si="0"/>
        <v>0.039881403132155144</v>
      </c>
      <c r="Y11" s="7" t="s">
        <v>46</v>
      </c>
      <c r="Z11" s="7"/>
    </row>
    <row r="12" spans="1:26" s="6" customFormat="1" ht="12.75">
      <c r="A12" s="6" t="s">
        <v>28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0.03</v>
      </c>
      <c r="U12" s="7">
        <v>0.02</v>
      </c>
      <c r="V12" s="7"/>
      <c r="W12" s="7">
        <f>AVERAGE(B12:U12)</f>
        <v>0.0025</v>
      </c>
      <c r="X12" s="7">
        <f t="shared" si="0"/>
        <v>0.007863975156570491</v>
      </c>
      <c r="Y12" s="7"/>
      <c r="Z12" s="7"/>
    </row>
    <row r="13" spans="1:26" ht="12.75">
      <c r="A13" s="1" t="s">
        <v>2</v>
      </c>
      <c r="B13" s="2">
        <f>SUM(B3:B12)</f>
        <v>85.25000000000001</v>
      </c>
      <c r="C13" s="2">
        <f aca="true" t="shared" si="1" ref="C13:U13">SUM(C3:C12)</f>
        <v>86.71</v>
      </c>
      <c r="D13" s="2">
        <f t="shared" si="1"/>
        <v>85.76</v>
      </c>
      <c r="E13" s="2">
        <f t="shared" si="1"/>
        <v>87.12</v>
      </c>
      <c r="F13" s="2">
        <f t="shared" si="1"/>
        <v>86.96999999999998</v>
      </c>
      <c r="G13" s="2">
        <f t="shared" si="1"/>
        <v>87.39000000000001</v>
      </c>
      <c r="H13" s="2">
        <f t="shared" si="1"/>
        <v>83.27000000000001</v>
      </c>
      <c r="I13" s="2">
        <f t="shared" si="1"/>
        <v>86.41</v>
      </c>
      <c r="J13" s="2">
        <f t="shared" si="1"/>
        <v>82.16</v>
      </c>
      <c r="K13" s="2">
        <f t="shared" si="1"/>
        <v>85.3</v>
      </c>
      <c r="L13" s="2">
        <f t="shared" si="1"/>
        <v>86.31000000000002</v>
      </c>
      <c r="M13" s="2">
        <f t="shared" si="1"/>
        <v>82.92000000000002</v>
      </c>
      <c r="N13" s="2">
        <f t="shared" si="1"/>
        <v>84.67999999999999</v>
      </c>
      <c r="O13" s="2">
        <f t="shared" si="1"/>
        <v>84.84</v>
      </c>
      <c r="P13" s="2">
        <f t="shared" si="1"/>
        <v>84.55</v>
      </c>
      <c r="Q13" s="2">
        <f t="shared" si="1"/>
        <v>83.75</v>
      </c>
      <c r="R13" s="2">
        <f t="shared" si="1"/>
        <v>84.68</v>
      </c>
      <c r="S13" s="2">
        <f t="shared" si="1"/>
        <v>85.30000000000001</v>
      </c>
      <c r="T13" s="2">
        <f t="shared" si="1"/>
        <v>84.83000000000001</v>
      </c>
      <c r="U13" s="2">
        <f t="shared" si="1"/>
        <v>85.10999999999999</v>
      </c>
      <c r="V13" s="2"/>
      <c r="W13" s="2">
        <f>AVERAGE(B13:U13)</f>
        <v>85.16549999999998</v>
      </c>
      <c r="X13" s="2">
        <f t="shared" si="0"/>
        <v>1.4218093550495048</v>
      </c>
      <c r="Y13" s="2"/>
      <c r="Z13" s="2"/>
    </row>
    <row r="14" spans="1:26" ht="12.75">
      <c r="A14" s="1" t="s">
        <v>45</v>
      </c>
      <c r="B14" s="2">
        <f>100-SUM(B3:B10)</f>
        <v>14.879999999999981</v>
      </c>
      <c r="C14" s="2">
        <f aca="true" t="shared" si="2" ref="C14:U14">100-SUM(C3:C10)</f>
        <v>13.370000000000005</v>
      </c>
      <c r="D14" s="2">
        <f t="shared" si="2"/>
        <v>14.329999999999998</v>
      </c>
      <c r="E14" s="2">
        <f t="shared" si="2"/>
        <v>12.879999999999995</v>
      </c>
      <c r="F14" s="2">
        <f t="shared" si="2"/>
        <v>13.13000000000001</v>
      </c>
      <c r="G14" s="2">
        <f t="shared" si="2"/>
        <v>12.61999999999999</v>
      </c>
      <c r="H14" s="2">
        <f t="shared" si="2"/>
        <v>16.72999999999999</v>
      </c>
      <c r="I14" s="2">
        <f t="shared" si="2"/>
        <v>13.590000000000003</v>
      </c>
      <c r="J14" s="2">
        <f t="shared" si="2"/>
        <v>17.86</v>
      </c>
      <c r="K14" s="2">
        <f t="shared" si="2"/>
        <v>14.710000000000008</v>
      </c>
      <c r="L14" s="2">
        <f t="shared" si="2"/>
        <v>13.689999999999984</v>
      </c>
      <c r="M14" s="2">
        <f t="shared" si="2"/>
        <v>17.11999999999999</v>
      </c>
      <c r="N14" s="2">
        <f t="shared" si="2"/>
        <v>15.330000000000013</v>
      </c>
      <c r="O14" s="2">
        <f t="shared" si="2"/>
        <v>15.159999999999997</v>
      </c>
      <c r="P14" s="2">
        <f t="shared" si="2"/>
        <v>15.480000000000004</v>
      </c>
      <c r="Q14" s="2">
        <f t="shared" si="2"/>
        <v>16.25</v>
      </c>
      <c r="R14" s="2">
        <f t="shared" si="2"/>
        <v>15.319999999999993</v>
      </c>
      <c r="S14" s="2">
        <f t="shared" si="2"/>
        <v>14.709999999999994</v>
      </c>
      <c r="T14" s="2">
        <f t="shared" si="2"/>
        <v>15.209999999999994</v>
      </c>
      <c r="U14" s="2">
        <f t="shared" si="2"/>
        <v>14.91000000000001</v>
      </c>
      <c r="V14" s="2"/>
      <c r="W14" s="2">
        <f>AVERAGE(B14:U14)</f>
        <v>14.863999999999999</v>
      </c>
      <c r="X14" s="2">
        <f>STDEV(B14:U14)</f>
        <v>1.4147210995364257</v>
      </c>
      <c r="Y14" s="2"/>
      <c r="Z14" s="2"/>
    </row>
    <row r="15" spans="1:26" ht="12.75">
      <c r="A15" s="1" t="s">
        <v>47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7" ht="12.75">
      <c r="A17" s="1" t="s">
        <v>56</v>
      </c>
      <c r="W17" s="1" t="s">
        <v>52</v>
      </c>
      <c r="X17" s="1" t="s">
        <v>53</v>
      </c>
      <c r="Y17" s="1" t="s">
        <v>54</v>
      </c>
      <c r="AA17" s="1" t="s">
        <v>55</v>
      </c>
    </row>
    <row r="18" spans="1:27" ht="12.75">
      <c r="A18" s="1" t="s">
        <v>34</v>
      </c>
      <c r="B18" s="2">
        <v>1.0175837410210593</v>
      </c>
      <c r="C18" s="2">
        <v>1.023865800863734</v>
      </c>
      <c r="D18" s="2">
        <v>1.046752665362803</v>
      </c>
      <c r="E18" s="2">
        <v>1.0325233646141763</v>
      </c>
      <c r="F18" s="2">
        <v>1.036783739397552</v>
      </c>
      <c r="G18" s="2">
        <v>1.0315436500977748</v>
      </c>
      <c r="H18" s="2">
        <v>1.0261593179200001</v>
      </c>
      <c r="I18" s="2">
        <v>0.9918739592966643</v>
      </c>
      <c r="J18" s="2">
        <v>1.0254733350554346</v>
      </c>
      <c r="K18" s="2">
        <v>0.9949651592545785</v>
      </c>
      <c r="L18" s="2">
        <v>1.0368262466106737</v>
      </c>
      <c r="M18" s="2">
        <v>1.0409795483219075</v>
      </c>
      <c r="N18" s="2">
        <v>1.0120236603752717</v>
      </c>
      <c r="O18" s="2">
        <v>1.028030195905944</v>
      </c>
      <c r="P18" s="2">
        <v>1.0618817920483108</v>
      </c>
      <c r="Q18" s="2">
        <v>1.0188532499258498</v>
      </c>
      <c r="R18" s="2">
        <v>0.9922053828274329</v>
      </c>
      <c r="S18" s="2">
        <v>1.0184632989355555</v>
      </c>
      <c r="T18" s="2">
        <v>1.0314549307317407</v>
      </c>
      <c r="U18" s="2">
        <v>1.0449397775391964</v>
      </c>
      <c r="V18" s="2"/>
      <c r="W18" s="2">
        <f>AVERAGE(B18:U18)</f>
        <v>1.0256591408052826</v>
      </c>
      <c r="X18" s="2">
        <f>STDEV(B18:U18)</f>
        <v>0.01819246013844205</v>
      </c>
      <c r="Y18" s="3">
        <v>1</v>
      </c>
      <c r="Z18" s="1">
        <v>4</v>
      </c>
      <c r="AA18" s="2">
        <f>Y18*Z18</f>
        <v>4</v>
      </c>
    </row>
    <row r="19" spans="1:27" ht="12.75">
      <c r="A19" s="1" t="s">
        <v>33</v>
      </c>
      <c r="B19" s="2">
        <v>0.9614608623729177</v>
      </c>
      <c r="C19" s="2">
        <v>0.9600018426935373</v>
      </c>
      <c r="D19" s="2">
        <v>0.9686452887980032</v>
      </c>
      <c r="E19" s="2">
        <v>0.9643619982015255</v>
      </c>
      <c r="F19" s="2">
        <v>0.9595358496003902</v>
      </c>
      <c r="G19" s="2">
        <v>0.94767144622555</v>
      </c>
      <c r="H19" s="2">
        <v>0.9437505587274126</v>
      </c>
      <c r="I19" s="2">
        <v>0.9616668015353135</v>
      </c>
      <c r="J19" s="2">
        <v>0.9404181286681755</v>
      </c>
      <c r="K19" s="2">
        <v>0.950656812141707</v>
      </c>
      <c r="L19" s="2">
        <v>0.950734951470806</v>
      </c>
      <c r="M19" s="2">
        <v>0.9385051198588661</v>
      </c>
      <c r="N19" s="2">
        <v>0.9675687378230224</v>
      </c>
      <c r="O19" s="2">
        <v>0.933130119311864</v>
      </c>
      <c r="P19" s="2">
        <v>0.9112722914985577</v>
      </c>
      <c r="Q19" s="2">
        <v>0.9369445303223647</v>
      </c>
      <c r="R19" s="2">
        <v>0.9445619001221816</v>
      </c>
      <c r="S19" s="2">
        <v>0.9396952446399635</v>
      </c>
      <c r="T19" s="2">
        <v>0.9160585118456905</v>
      </c>
      <c r="U19" s="2">
        <v>0.9276317766231834</v>
      </c>
      <c r="V19" s="2"/>
      <c r="W19" s="2">
        <f>AVERAGE(B19:U19)</f>
        <v>0.9462136386240516</v>
      </c>
      <c r="X19" s="2">
        <f>STDEV(B19:U19)</f>
        <v>0.016297673186991744</v>
      </c>
      <c r="Y19" s="3">
        <v>0.95</v>
      </c>
      <c r="Z19" s="1">
        <v>4</v>
      </c>
      <c r="AA19" s="2">
        <f aca="true" t="shared" si="3" ref="AA19:AA25">Y19*Z19</f>
        <v>3.8</v>
      </c>
    </row>
    <row r="20" spans="1:27" ht="12.75">
      <c r="A20" s="1" t="s">
        <v>40</v>
      </c>
      <c r="B20" s="2">
        <v>0.04909700509757718</v>
      </c>
      <c r="C20" s="2">
        <v>0.045507963292180646</v>
      </c>
      <c r="D20" s="2">
        <v>0.041463923213595544</v>
      </c>
      <c r="E20" s="2">
        <v>0.05140522649161541</v>
      </c>
      <c r="F20" s="2">
        <v>0.053285772651332164</v>
      </c>
      <c r="G20" s="2">
        <v>0.056080091514205815</v>
      </c>
      <c r="H20" s="2">
        <v>0.05165231065207877</v>
      </c>
      <c r="I20" s="2">
        <v>0.051556316048567516</v>
      </c>
      <c r="J20" s="2">
        <v>0.05609221935025718</v>
      </c>
      <c r="K20" s="2">
        <v>0.0494695857833237</v>
      </c>
      <c r="L20" s="2">
        <v>0.04711116069611547</v>
      </c>
      <c r="M20" s="2">
        <v>0.044130497002168395</v>
      </c>
      <c r="N20" s="2">
        <v>0.052867648528346134</v>
      </c>
      <c r="O20" s="2">
        <v>0.058108709310315386</v>
      </c>
      <c r="P20" s="2">
        <v>0.03871379254743664</v>
      </c>
      <c r="Q20" s="2">
        <v>0.04607618620018349</v>
      </c>
      <c r="R20" s="2">
        <v>0.04964559132299161</v>
      </c>
      <c r="S20" s="2">
        <v>0.05159945440746465</v>
      </c>
      <c r="T20" s="2">
        <v>0.044669923470003974</v>
      </c>
      <c r="U20" s="2">
        <v>0.04307030994368796</v>
      </c>
      <c r="V20" s="2"/>
      <c r="W20" s="2">
        <f>AVERAGE(B20:U20)</f>
        <v>0.049080184376172384</v>
      </c>
      <c r="X20" s="2">
        <f>STDEV(B20:U20)</f>
        <v>0.0051701796425593595</v>
      </c>
      <c r="Y20" s="3">
        <v>0.05</v>
      </c>
      <c r="Z20" s="1">
        <v>3</v>
      </c>
      <c r="AA20" s="2">
        <f t="shared" si="3"/>
        <v>0.15000000000000002</v>
      </c>
    </row>
    <row r="21" spans="1:27" ht="12.75">
      <c r="A21" s="1" t="s">
        <v>38</v>
      </c>
      <c r="B21" s="2">
        <v>1.1446427173158722</v>
      </c>
      <c r="C21" s="2">
        <v>1.1208254884755902</v>
      </c>
      <c r="D21" s="2">
        <v>1.1081881956707207</v>
      </c>
      <c r="E21" s="2">
        <v>1.1333208105415995</v>
      </c>
      <c r="F21" s="2">
        <v>1.1417170092427846</v>
      </c>
      <c r="G21" s="2">
        <v>1.135203879944012</v>
      </c>
      <c r="H21" s="2">
        <v>1.1162260295496407</v>
      </c>
      <c r="I21" s="2">
        <v>1.132885371604512</v>
      </c>
      <c r="J21" s="2">
        <v>1.1654831862986135</v>
      </c>
      <c r="K21" s="2">
        <v>1.1747791844625315</v>
      </c>
      <c r="L21" s="2">
        <v>1.1298373916978424</v>
      </c>
      <c r="M21" s="2">
        <v>1.1340338848987335</v>
      </c>
      <c r="N21" s="2">
        <v>1.096709137887228</v>
      </c>
      <c r="O21" s="2">
        <v>1.1444565188627769</v>
      </c>
      <c r="P21" s="2">
        <v>1.1931177129644137</v>
      </c>
      <c r="Q21" s="2">
        <v>1.1429871034454655</v>
      </c>
      <c r="R21" s="2">
        <v>1.1720396527874595</v>
      </c>
      <c r="S21" s="2">
        <v>1.1284701843347684</v>
      </c>
      <c r="T21" s="2">
        <v>1.159723654012446</v>
      </c>
      <c r="U21" s="2">
        <v>1.1465616707337547</v>
      </c>
      <c r="V21" s="2"/>
      <c r="W21" s="2">
        <f>AVERAGE(B21:U21)</f>
        <v>1.1410604392365384</v>
      </c>
      <c r="X21" s="2">
        <f>STDEV(B21:U21)</f>
        <v>0.023372142904875715</v>
      </c>
      <c r="Y21" s="3">
        <v>1.15</v>
      </c>
      <c r="Z21" s="1">
        <v>3</v>
      </c>
      <c r="AA21" s="2">
        <f t="shared" si="3"/>
        <v>3.4499999999999997</v>
      </c>
    </row>
    <row r="22" spans="1:27" ht="12.75">
      <c r="A22" s="1" t="s">
        <v>32</v>
      </c>
      <c r="B22" s="2">
        <v>0.5974428113528506</v>
      </c>
      <c r="C22" s="2">
        <v>0.5863456989865994</v>
      </c>
      <c r="D22" s="2">
        <v>0.5657411914525604</v>
      </c>
      <c r="E22" s="2">
        <v>0.5667687079295874</v>
      </c>
      <c r="F22" s="2">
        <v>0.5867188014128767</v>
      </c>
      <c r="G22" s="2">
        <v>0.5716298321094612</v>
      </c>
      <c r="H22" s="2">
        <v>0.641074172259938</v>
      </c>
      <c r="I22" s="2">
        <v>0.6074582204295791</v>
      </c>
      <c r="J22" s="2">
        <v>0.6153654567864888</v>
      </c>
      <c r="K22" s="2">
        <v>0.5923295432717383</v>
      </c>
      <c r="L22" s="2">
        <v>0.5706155945641057</v>
      </c>
      <c r="M22" s="2">
        <v>0.523917814555598</v>
      </c>
      <c r="N22" s="2">
        <v>0.5775274346277015</v>
      </c>
      <c r="O22" s="2">
        <v>0.6409588221041703</v>
      </c>
      <c r="P22" s="2">
        <v>0.566452953367131</v>
      </c>
      <c r="Q22" s="2">
        <v>0.6142487717608923</v>
      </c>
      <c r="R22" s="2">
        <v>0.6145742433131581</v>
      </c>
      <c r="S22" s="2">
        <v>0.6337033911277693</v>
      </c>
      <c r="T22" s="2">
        <v>0.6256863757855047</v>
      </c>
      <c r="U22" s="2">
        <v>0.6044393407519079</v>
      </c>
      <c r="V22" s="2"/>
      <c r="W22" s="2">
        <f>AVERAGE(B22:U22)</f>
        <v>0.5951499588974808</v>
      </c>
      <c r="X22" s="2">
        <f>STDEV(B22:U22)</f>
        <v>0.030096553896246846</v>
      </c>
      <c r="Y22" s="3">
        <v>0.6</v>
      </c>
      <c r="Z22" s="1">
        <v>3</v>
      </c>
      <c r="AA22" s="2">
        <f t="shared" si="3"/>
        <v>1.7999999999999998</v>
      </c>
    </row>
    <row r="23" spans="1:27" ht="12.75">
      <c r="A23" s="1" t="s">
        <v>35</v>
      </c>
      <c r="B23" s="2">
        <v>0.24549132074140337</v>
      </c>
      <c r="C23" s="2">
        <v>0.2667934638360305</v>
      </c>
      <c r="D23" s="2">
        <v>0.26952479096254667</v>
      </c>
      <c r="E23" s="2">
        <v>0.2691670464639384</v>
      </c>
      <c r="F23" s="2">
        <v>0.26536244002559706</v>
      </c>
      <c r="G23" s="2">
        <v>0.2717007977616689</v>
      </c>
      <c r="H23" s="2">
        <v>0.20704163410929005</v>
      </c>
      <c r="I23" s="2">
        <v>0.2321349360063216</v>
      </c>
      <c r="J23" s="2">
        <v>0.23270705029802638</v>
      </c>
      <c r="K23" s="2">
        <v>0.26528932489322926</v>
      </c>
      <c r="L23" s="2">
        <v>0.2575286384323333</v>
      </c>
      <c r="M23" s="2">
        <v>0.2937828909318256</v>
      </c>
      <c r="N23" s="2">
        <v>0.27571131680489663</v>
      </c>
      <c r="O23" s="2">
        <v>0.23068195158193128</v>
      </c>
      <c r="P23" s="2">
        <v>0.24472903700463416</v>
      </c>
      <c r="Q23" s="2">
        <v>0.21696568985604545</v>
      </c>
      <c r="R23" s="2">
        <v>0.21486142994792568</v>
      </c>
      <c r="S23" s="2">
        <v>0.2073706150612592</v>
      </c>
      <c r="T23" s="2">
        <v>0.22513581380374628</v>
      </c>
      <c r="U23" s="2">
        <v>0.2157827902072106</v>
      </c>
      <c r="V23" s="2"/>
      <c r="W23" s="2">
        <f>AVERAGE(B23:U23)</f>
        <v>0.24538814893649294</v>
      </c>
      <c r="X23" s="2">
        <f>STDEV(B23:U23)</f>
        <v>0.02615524201600254</v>
      </c>
      <c r="Y23" s="3">
        <v>0.25</v>
      </c>
      <c r="Z23" s="1">
        <v>3</v>
      </c>
      <c r="AA23" s="2">
        <f t="shared" si="3"/>
        <v>0.75</v>
      </c>
    </row>
    <row r="24" spans="1:27" ht="12.75">
      <c r="A24" s="1" t="s">
        <v>36</v>
      </c>
      <c r="B24" s="2">
        <v>1.8803463217604182</v>
      </c>
      <c r="C24" s="2">
        <v>1.9101492342294424</v>
      </c>
      <c r="D24" s="2">
        <v>1.8829882592356173</v>
      </c>
      <c r="E24" s="2">
        <v>1.853049470307208</v>
      </c>
      <c r="F24" s="2">
        <v>1.777630234089184</v>
      </c>
      <c r="G24" s="2">
        <v>1.8883643243204733</v>
      </c>
      <c r="H24" s="2">
        <v>1.9136900010248352</v>
      </c>
      <c r="I24" s="2">
        <v>1.966768531967196</v>
      </c>
      <c r="J24" s="2">
        <v>1.795501890498594</v>
      </c>
      <c r="K24" s="2">
        <v>1.841874732179896</v>
      </c>
      <c r="L24" s="2">
        <v>1.9253500714594305</v>
      </c>
      <c r="M24" s="2">
        <v>1.89910757384108</v>
      </c>
      <c r="N24" s="2">
        <v>1.9440431832834766</v>
      </c>
      <c r="O24" s="2">
        <v>1.8003829374708529</v>
      </c>
      <c r="P24" s="2">
        <v>1.8438300990457774</v>
      </c>
      <c r="Q24" s="2">
        <v>1.971325899454398</v>
      </c>
      <c r="R24" s="2">
        <v>1.9848206567768014</v>
      </c>
      <c r="S24" s="2">
        <v>1.9686394220367087</v>
      </c>
      <c r="T24" s="2">
        <v>1.9186365762757183</v>
      </c>
      <c r="U24" s="2">
        <v>1.9537803165145082</v>
      </c>
      <c r="V24" s="2"/>
      <c r="W24" s="2">
        <f>AVERAGE(B24:U24)</f>
        <v>1.896013986788581</v>
      </c>
      <c r="X24" s="2">
        <f>STDEV(B24:U24)</f>
        <v>0.06182047295125043</v>
      </c>
      <c r="Y24" s="3">
        <v>1.95</v>
      </c>
      <c r="Z24" s="1">
        <v>1</v>
      </c>
      <c r="AA24" s="2">
        <f t="shared" si="3"/>
        <v>1.95</v>
      </c>
    </row>
    <row r="25" spans="1:27" ht="12.75">
      <c r="A25" s="1" t="s">
        <v>37</v>
      </c>
      <c r="B25" s="2">
        <v>0.04672685057028191</v>
      </c>
      <c r="C25" s="2">
        <v>0.0479811738851349</v>
      </c>
      <c r="D25" s="2">
        <v>0.050332810111444054</v>
      </c>
      <c r="E25" s="2">
        <v>0.04871185207488172</v>
      </c>
      <c r="F25" s="2">
        <v>0.04791966996063827</v>
      </c>
      <c r="G25" s="2">
        <v>0.045465743199092676</v>
      </c>
      <c r="H25" s="2">
        <v>0.07934402633633592</v>
      </c>
      <c r="I25" s="2">
        <v>0.07348194621897582</v>
      </c>
      <c r="J25" s="2">
        <v>0.06599425820340488</v>
      </c>
      <c r="K25" s="2">
        <v>0.06501723350124629</v>
      </c>
      <c r="L25" s="2">
        <v>0.054563390021730704</v>
      </c>
      <c r="M25" s="2">
        <v>0.09767924563542521</v>
      </c>
      <c r="N25" s="2">
        <v>0.06457030518941562</v>
      </c>
      <c r="O25" s="2">
        <v>0.06617889804016691</v>
      </c>
      <c r="P25" s="2">
        <v>0.06725653955795015</v>
      </c>
      <c r="Q25" s="2">
        <v>0.07232486288249261</v>
      </c>
      <c r="R25" s="2">
        <v>0.05737372965506754</v>
      </c>
      <c r="S25" s="2">
        <v>0.06764773443371447</v>
      </c>
      <c r="T25" s="2">
        <v>0.0628311760997277</v>
      </c>
      <c r="U25" s="2">
        <v>0.06318556596314537</v>
      </c>
      <c r="V25" s="2"/>
      <c r="W25" s="2">
        <f>AVERAGE(B25:U25)</f>
        <v>0.06222935057701364</v>
      </c>
      <c r="X25" s="2">
        <f>STDEV(B25:U25)</f>
        <v>0.01300364182980984</v>
      </c>
      <c r="Y25" s="3">
        <v>0.05</v>
      </c>
      <c r="Z25" s="1">
        <v>2</v>
      </c>
      <c r="AA25" s="2">
        <f t="shared" si="3"/>
        <v>0.1</v>
      </c>
    </row>
    <row r="26" spans="2:2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5">
        <f>SUM(AA18:AA25)</f>
        <v>15.999999999999998</v>
      </c>
    </row>
    <row r="27" spans="2:2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5"/>
    </row>
    <row r="28" spans="1:27" ht="12.75">
      <c r="A28" s="1" t="s">
        <v>50</v>
      </c>
      <c r="B28" s="2">
        <v>2.071626341382351</v>
      </c>
      <c r="C28" s="2">
        <v>1.9028661344047177</v>
      </c>
      <c r="D28" s="2">
        <v>1.998612597676312</v>
      </c>
      <c r="E28" s="2">
        <v>1.8452681156575668</v>
      </c>
      <c r="F28" s="2">
        <v>1.8777526948793504</v>
      </c>
      <c r="G28" s="2">
        <v>1.8193511608130335</v>
      </c>
      <c r="H28" s="2">
        <v>2.259525729573087</v>
      </c>
      <c r="I28" s="2">
        <v>1.9316308719438728</v>
      </c>
      <c r="J28" s="2">
        <v>2.3827211602227822</v>
      </c>
      <c r="K28" s="2">
        <v>2.066298467735545</v>
      </c>
      <c r="L28" s="2">
        <v>1.934676579568924</v>
      </c>
      <c r="M28" s="2">
        <v>2.294972628220845</v>
      </c>
      <c r="N28" s="2">
        <v>2.1131277414555836</v>
      </c>
      <c r="O28" s="2">
        <v>2.108149335240148</v>
      </c>
      <c r="P28" s="2">
        <v>2.135900472376963</v>
      </c>
      <c r="Q28" s="2">
        <v>2.214458369413196</v>
      </c>
      <c r="R28" s="2">
        <v>2.1265579377795625</v>
      </c>
      <c r="S28" s="2">
        <v>2.0517337700607428</v>
      </c>
      <c r="T28" s="2">
        <v>2.1130312139142067</v>
      </c>
      <c r="U28" s="2">
        <v>2.069442315836469</v>
      </c>
      <c r="V28" s="2"/>
      <c r="W28" s="2">
        <f>AVERAGE(B28:U28)</f>
        <v>2.0658851819077633</v>
      </c>
      <c r="X28" s="2">
        <f>STDEV(B28:U28)</f>
        <v>0.15195090284384186</v>
      </c>
      <c r="Y28" s="2"/>
      <c r="Z28" s="2"/>
      <c r="AA28" s="2"/>
    </row>
    <row r="29" spans="1:27" ht="12.75">
      <c r="A29" s="1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4" ht="20.25">
      <c r="B31" s="2"/>
      <c r="C31" s="2"/>
      <c r="D31" s="2"/>
      <c r="E31" s="2" t="s">
        <v>42</v>
      </c>
      <c r="F31" s="2"/>
      <c r="G31" s="2"/>
      <c r="H31" s="2"/>
      <c r="I31" s="4" t="s">
        <v>41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20.25">
      <c r="B32" s="2"/>
      <c r="C32" s="2"/>
      <c r="D32" s="2"/>
      <c r="E32" s="2" t="s">
        <v>43</v>
      </c>
      <c r="F32" s="2"/>
      <c r="G32" s="2"/>
      <c r="H32" s="2"/>
      <c r="I32" s="4" t="s">
        <v>44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 t="s">
        <v>57</v>
      </c>
      <c r="W32" s="2"/>
      <c r="X32" s="2"/>
    </row>
    <row r="33" spans="2:2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1" t="s">
        <v>49</v>
      </c>
      <c r="W34" s="1" t="s">
        <v>52</v>
      </c>
      <c r="X34" s="1" t="s">
        <v>53</v>
      </c>
    </row>
    <row r="35" spans="1:27" ht="12.75">
      <c r="A35" s="1" t="s">
        <v>34</v>
      </c>
      <c r="B35" s="2">
        <v>0.9993622909161834</v>
      </c>
      <c r="C35" s="2">
        <v>1.0487288116359101</v>
      </c>
      <c r="D35" s="2">
        <v>1.047115732132866</v>
      </c>
      <c r="E35" s="2">
        <v>1.0724644360727613</v>
      </c>
      <c r="F35" s="2">
        <v>1.0684697439311173</v>
      </c>
      <c r="G35" s="2">
        <v>1.0781304408379873</v>
      </c>
      <c r="H35" s="2">
        <v>0.9595806315096479</v>
      </c>
      <c r="I35" s="2">
        <v>1.008827348731337</v>
      </c>
      <c r="J35" s="2">
        <v>0.9273557489129489</v>
      </c>
      <c r="K35" s="2">
        <v>0.9784739928773707</v>
      </c>
      <c r="L35" s="2">
        <v>1.0537585058160046</v>
      </c>
      <c r="M35" s="2">
        <v>0.9642144299987421</v>
      </c>
      <c r="N35" s="2">
        <v>0.9834016726258049</v>
      </c>
      <c r="O35" s="2">
        <v>1.000235000332437</v>
      </c>
      <c r="P35" s="2">
        <v>1.0258042327613455</v>
      </c>
      <c r="Q35" s="2">
        <v>0.9642278482632417</v>
      </c>
      <c r="R35" s="2">
        <v>0.9608125160513276</v>
      </c>
      <c r="S35" s="2">
        <v>1.0052910624049465</v>
      </c>
      <c r="T35" s="2">
        <v>1.0023082800021401</v>
      </c>
      <c r="U35" s="2">
        <v>1.0267990180237048</v>
      </c>
      <c r="V35" s="2"/>
      <c r="W35" s="2">
        <f>AVERAGE(B35:U35)</f>
        <v>1.0087680871918911</v>
      </c>
      <c r="X35" s="2">
        <f>STDEV(B35:U35)</f>
        <v>0.04306164330297623</v>
      </c>
      <c r="Y35" s="2"/>
      <c r="Z35" s="2"/>
      <c r="AA35" s="2"/>
    </row>
    <row r="36" spans="1:27" ht="12.75">
      <c r="A36" s="1" t="s">
        <v>33</v>
      </c>
      <c r="B36" s="2">
        <v>0.9442443813843947</v>
      </c>
      <c r="C36" s="2">
        <v>0.9833140151833916</v>
      </c>
      <c r="D36" s="2">
        <v>0.9689812639791301</v>
      </c>
      <c r="E36" s="2">
        <v>1.0016663854940144</v>
      </c>
      <c r="F36" s="2">
        <v>0.9888610175454654</v>
      </c>
      <c r="G36" s="2">
        <v>0.9904703828983699</v>
      </c>
      <c r="H36" s="2">
        <v>0.8825186706552276</v>
      </c>
      <c r="I36" s="2">
        <v>0.978103881710687</v>
      </c>
      <c r="J36" s="2">
        <v>0.8504386493435699</v>
      </c>
      <c r="K36" s="2">
        <v>0.9349000396448688</v>
      </c>
      <c r="L36" s="2">
        <v>0.9662612662091676</v>
      </c>
      <c r="M36" s="2">
        <v>0.8692967894079937</v>
      </c>
      <c r="N36" s="2">
        <v>0.9402040213197855</v>
      </c>
      <c r="O36" s="2">
        <v>0.9079007687878293</v>
      </c>
      <c r="P36" s="2">
        <v>0.8803117077788849</v>
      </c>
      <c r="Q36" s="2">
        <v>0.8867106312714781</v>
      </c>
      <c r="R36" s="2">
        <v>0.9146764485760294</v>
      </c>
      <c r="S36" s="2">
        <v>0.9275417502116192</v>
      </c>
      <c r="T36" s="2">
        <v>0.8901727104431006</v>
      </c>
      <c r="U36" s="2">
        <v>0.9115275519201305</v>
      </c>
      <c r="V36" s="2"/>
      <c r="W36" s="2">
        <f>AVERAGE(B36:U36)</f>
        <v>0.930905116688257</v>
      </c>
      <c r="X36" s="2">
        <f>STDEV(B36:U36)</f>
        <v>0.045786534949534885</v>
      </c>
      <c r="Y36" s="2"/>
      <c r="Z36" s="2"/>
      <c r="AA36" s="2"/>
    </row>
    <row r="37" spans="1:27" ht="12.75">
      <c r="A37" s="1" t="s">
        <v>40</v>
      </c>
      <c r="B37" s="2">
        <v>0.04821784538558467</v>
      </c>
      <c r="C37" s="2">
        <v>0.04661305438966508</v>
      </c>
      <c r="D37" s="2">
        <v>0.04147830499944948</v>
      </c>
      <c r="E37" s="2">
        <v>0.05339373338163971</v>
      </c>
      <c r="F37" s="2">
        <v>0.054914283178306406</v>
      </c>
      <c r="G37" s="2">
        <v>0.058612792372590844</v>
      </c>
      <c r="H37" s="2">
        <v>0.04830103475054966</v>
      </c>
      <c r="I37" s="2">
        <v>0.05243753114207418</v>
      </c>
      <c r="J37" s="2">
        <v>0.050725299532956875</v>
      </c>
      <c r="K37" s="2">
        <v>0.04864964634908708</v>
      </c>
      <c r="L37" s="2">
        <v>0.04788052623540255</v>
      </c>
      <c r="M37" s="2">
        <v>0.040876174830812954</v>
      </c>
      <c r="N37" s="2">
        <v>0.05137244910982629</v>
      </c>
      <c r="O37" s="2">
        <v>0.05653760473942197</v>
      </c>
      <c r="P37" s="2">
        <v>0.03739848687376155</v>
      </c>
      <c r="Q37" s="2">
        <v>0.04360583025986596</v>
      </c>
      <c r="R37" s="2">
        <v>0.04807483040857042</v>
      </c>
      <c r="S37" s="2">
        <v>0.05093209583007077</v>
      </c>
      <c r="T37" s="2">
        <v>0.04340764955118666</v>
      </c>
      <c r="U37" s="2">
        <v>0.042322584427116915</v>
      </c>
      <c r="V37" s="2"/>
      <c r="W37" s="2">
        <f>AVERAGE(B37:U37)</f>
        <v>0.048287587887396996</v>
      </c>
      <c r="X37" s="2">
        <f>STDEV(B37:U37)</f>
        <v>0.005566183949348639</v>
      </c>
      <c r="Y37" s="2"/>
      <c r="Z37" s="2"/>
      <c r="AA37" s="2"/>
    </row>
    <row r="38" spans="1:27" ht="12.75">
      <c r="A38" s="1" t="s">
        <v>38</v>
      </c>
      <c r="B38" s="2">
        <v>1.1241460748080503</v>
      </c>
      <c r="C38" s="2">
        <v>1.1480430165639288</v>
      </c>
      <c r="D38" s="2">
        <v>1.10857257139016</v>
      </c>
      <c r="E38" s="2">
        <v>1.1771610266864982</v>
      </c>
      <c r="F38" s="2">
        <v>1.1766099661403693</v>
      </c>
      <c r="G38" s="2">
        <v>1.1864721957321185</v>
      </c>
      <c r="H38" s="2">
        <v>1.0438036858778057</v>
      </c>
      <c r="I38" s="2">
        <v>1.1522489678655474</v>
      </c>
      <c r="J38" s="2">
        <v>1.0539694169785256</v>
      </c>
      <c r="K38" s="2">
        <v>1.1553076694981617</v>
      </c>
      <c r="L38" s="2">
        <v>1.1482886024369996</v>
      </c>
      <c r="M38" s="2">
        <v>1.0504066460187147</v>
      </c>
      <c r="N38" s="2">
        <v>1.0656920809365076</v>
      </c>
      <c r="O38" s="2">
        <v>1.113513465931211</v>
      </c>
      <c r="P38" s="2">
        <v>1.1525813977661175</v>
      </c>
      <c r="Q38" s="2">
        <v>1.081706315829159</v>
      </c>
      <c r="R38" s="2">
        <v>1.1349569224242957</v>
      </c>
      <c r="S38" s="2">
        <v>1.113875180075574</v>
      </c>
      <c r="T38" s="2">
        <v>1.1269524109079345</v>
      </c>
      <c r="U38" s="2">
        <v>1.126656696317484</v>
      </c>
      <c r="V38" s="2"/>
      <c r="W38" s="2">
        <f>AVERAGE(B38:U38)</f>
        <v>1.122048215509258</v>
      </c>
      <c r="X38" s="2">
        <f>STDEV(B38:U38)</f>
        <v>0.0433530064658882</v>
      </c>
      <c r="Y38" s="2"/>
      <c r="Z38" s="2"/>
      <c r="AA38" s="2"/>
    </row>
    <row r="39" spans="1:27" ht="12.75">
      <c r="A39" s="1" t="s">
        <v>32</v>
      </c>
      <c r="B39" s="2">
        <v>0.5867446506622529</v>
      </c>
      <c r="C39" s="2">
        <v>0.6005842050660334</v>
      </c>
      <c r="D39" s="2">
        <v>0.5659374191134672</v>
      </c>
      <c r="E39" s="2">
        <v>0.5886930054706552</v>
      </c>
      <c r="F39" s="2">
        <v>0.6046499994969622</v>
      </c>
      <c r="G39" s="2">
        <v>0.5974458985132649</v>
      </c>
      <c r="H39" s="2">
        <v>0.5994803616933823</v>
      </c>
      <c r="I39" s="2">
        <v>0.6178410676449033</v>
      </c>
      <c r="J39" s="2">
        <v>0.5564871113909019</v>
      </c>
      <c r="K39" s="2">
        <v>0.5825119079933854</v>
      </c>
      <c r="L39" s="2">
        <v>0.5799342351611656</v>
      </c>
      <c r="M39" s="2">
        <v>0.48528246087280147</v>
      </c>
      <c r="N39" s="2">
        <v>0.5611938410506843</v>
      </c>
      <c r="O39" s="2">
        <v>0.6236290044724517</v>
      </c>
      <c r="P39" s="2">
        <v>0.5472076473816513</v>
      </c>
      <c r="Q39" s="2">
        <v>0.5813160742594176</v>
      </c>
      <c r="R39" s="2">
        <v>0.595129431101621</v>
      </c>
      <c r="S39" s="2">
        <v>0.6255074247469401</v>
      </c>
      <c r="T39" s="2">
        <v>0.6080058531393507</v>
      </c>
      <c r="U39" s="2">
        <v>0.5939459238507875</v>
      </c>
      <c r="V39" s="2"/>
      <c r="W39" s="2">
        <f>AVERAGE(B39:U39)</f>
        <v>0.585076376154104</v>
      </c>
      <c r="X39" s="2">
        <f>STDEV(B39:U39)</f>
        <v>0.03170090602983992</v>
      </c>
      <c r="Y39" s="2"/>
      <c r="Z39" s="2"/>
      <c r="AA39" s="2"/>
    </row>
    <row r="40" spans="1:27" ht="12.75">
      <c r="A40" s="1" t="s">
        <v>35</v>
      </c>
      <c r="B40" s="2">
        <v>0.2410954094549464</v>
      </c>
      <c r="C40" s="2">
        <v>0.27327213395051764</v>
      </c>
      <c r="D40" s="2">
        <v>0.2696182757928649</v>
      </c>
      <c r="E40" s="2">
        <v>0.2795792275395015</v>
      </c>
      <c r="F40" s="2">
        <v>0.2734724008189394</v>
      </c>
      <c r="G40" s="2">
        <v>0.28397140619212347</v>
      </c>
      <c r="H40" s="2">
        <v>0.19360847632323563</v>
      </c>
      <c r="I40" s="2">
        <v>0.23610265179785084</v>
      </c>
      <c r="J40" s="2">
        <v>0.21044157222750587</v>
      </c>
      <c r="K40" s="2">
        <v>0.2608922559564747</v>
      </c>
      <c r="L40" s="2">
        <v>0.2617343013126728</v>
      </c>
      <c r="M40" s="2">
        <v>0.27211841306570594</v>
      </c>
      <c r="N40" s="2">
        <v>0.26791366716392595</v>
      </c>
      <c r="O40" s="2">
        <v>0.22444492665305976</v>
      </c>
      <c r="P40" s="2">
        <v>0.2364143390713119</v>
      </c>
      <c r="Q40" s="2">
        <v>0.2053331628397613</v>
      </c>
      <c r="R40" s="2">
        <v>0.2080633250772813</v>
      </c>
      <c r="S40" s="2">
        <v>0.20468859913202572</v>
      </c>
      <c r="T40" s="2">
        <v>0.21877397022129622</v>
      </c>
      <c r="U40" s="2">
        <v>0.2120366760397997</v>
      </c>
      <c r="V40" s="2"/>
      <c r="W40" s="2">
        <f>AVERAGE(B40:U40)</f>
        <v>0.24167875953154003</v>
      </c>
      <c r="X40" s="2">
        <f>STDEV(B40:U40)</f>
        <v>0.03014539652685962</v>
      </c>
      <c r="Y40" s="2"/>
      <c r="Z40" s="2"/>
      <c r="AA40" s="2"/>
    </row>
    <row r="41" spans="1:27" ht="12.75">
      <c r="A41" s="1" t="s">
        <v>36</v>
      </c>
      <c r="B41" s="2">
        <v>1.8466757398705533</v>
      </c>
      <c r="C41" s="2">
        <v>1.9565342789755857</v>
      </c>
      <c r="D41" s="2">
        <v>1.8836413748072025</v>
      </c>
      <c r="E41" s="2">
        <v>1.9247309293873032</v>
      </c>
      <c r="F41" s="2">
        <v>1.831957860493782</v>
      </c>
      <c r="G41" s="2">
        <v>1.9736470301081166</v>
      </c>
      <c r="H41" s="2">
        <v>1.7895270526016622</v>
      </c>
      <c r="I41" s="2">
        <v>2.0003850943719024</v>
      </c>
      <c r="J41" s="2">
        <v>1.6237077488201386</v>
      </c>
      <c r="K41" s="2">
        <v>1.8113463640538099</v>
      </c>
      <c r="L41" s="2">
        <v>1.9567926845081671</v>
      </c>
      <c r="M41" s="2">
        <v>1.759061385758576</v>
      </c>
      <c r="N41" s="2">
        <v>1.889061879629231</v>
      </c>
      <c r="O41" s="2">
        <v>1.7517053830045581</v>
      </c>
      <c r="P41" s="2">
        <v>1.7811857536849816</v>
      </c>
      <c r="Q41" s="2">
        <v>1.8656340649596503</v>
      </c>
      <c r="R41" s="2">
        <v>1.9220219544808141</v>
      </c>
      <c r="S41" s="2">
        <v>1.943178137238669</v>
      </c>
      <c r="T41" s="2">
        <v>1.864420120956558</v>
      </c>
      <c r="U41" s="2">
        <v>1.919861559060889</v>
      </c>
      <c r="V41" s="2"/>
      <c r="W41" s="2">
        <f>AVERAGE(B41:U41)</f>
        <v>1.8647538198386076</v>
      </c>
      <c r="X41" s="2">
        <f>STDEV(B41:U41)</f>
        <v>0.09265456524209224</v>
      </c>
      <c r="Y41" s="2"/>
      <c r="Z41" s="2"/>
      <c r="AA41" s="2"/>
    </row>
    <row r="42" spans="1:27" ht="12.75">
      <c r="A42" s="1" t="s">
        <v>37</v>
      </c>
      <c r="B42" s="2">
        <v>0.045890132232614636</v>
      </c>
      <c r="C42" s="2">
        <v>0.04914632310895054</v>
      </c>
      <c r="D42" s="2">
        <v>0.05035026807587065</v>
      </c>
      <c r="E42" s="2">
        <v>0.05059617124022079</v>
      </c>
      <c r="F42" s="2">
        <v>0.04938418258937802</v>
      </c>
      <c r="G42" s="2">
        <v>0.04751907663201488</v>
      </c>
      <c r="H42" s="2">
        <v>0.07419607225578498</v>
      </c>
      <c r="I42" s="2">
        <v>0.07473792036669046</v>
      </c>
      <c r="J42" s="2">
        <v>0.05967990843649263</v>
      </c>
      <c r="K42" s="2">
        <v>0.06393959776186209</v>
      </c>
      <c r="L42" s="2">
        <v>0.05545445683836428</v>
      </c>
      <c r="M42" s="2">
        <v>0.09047606968349747</v>
      </c>
      <c r="N42" s="2">
        <v>0.06274413199162154</v>
      </c>
      <c r="O42" s="2">
        <v>0.0643895970826745</v>
      </c>
      <c r="P42" s="2">
        <v>0.06497149068385882</v>
      </c>
      <c r="Q42" s="2">
        <v>0.06844719484203954</v>
      </c>
      <c r="R42" s="2">
        <v>0.055558454428100666</v>
      </c>
      <c r="S42" s="2">
        <v>0.06677281634913348</v>
      </c>
      <c r="T42" s="2">
        <v>0.06105570507317533</v>
      </c>
      <c r="U42" s="2">
        <v>0.062088627956165675</v>
      </c>
      <c r="V42" s="2"/>
      <c r="W42" s="2">
        <f>AVERAGE(B42:U42)</f>
        <v>0.06086990988142553</v>
      </c>
      <c r="X42" s="2">
        <f>STDEV(B42:U42)</f>
        <v>0.011072796172095443</v>
      </c>
      <c r="Y42" s="2"/>
      <c r="Z42" s="2"/>
      <c r="AA42" s="2"/>
    </row>
    <row r="43" spans="1:27" ht="12.75">
      <c r="A43" s="1" t="s">
        <v>48</v>
      </c>
      <c r="B43" s="2">
        <v>2.071626341382351</v>
      </c>
      <c r="C43" s="2">
        <v>1.9028661344047177</v>
      </c>
      <c r="D43" s="2">
        <v>1.998612597676312</v>
      </c>
      <c r="E43" s="2">
        <v>1.8452681156575668</v>
      </c>
      <c r="F43" s="2">
        <v>1.8777526948793504</v>
      </c>
      <c r="G43" s="2">
        <v>1.8193511608130335</v>
      </c>
      <c r="H43" s="2">
        <v>2.259525729573087</v>
      </c>
      <c r="I43" s="2">
        <v>1.9316308719438728</v>
      </c>
      <c r="J43" s="2">
        <v>2.3827211602227822</v>
      </c>
      <c r="K43" s="2">
        <v>2.066298467735545</v>
      </c>
      <c r="L43" s="2">
        <v>1.934676579568924</v>
      </c>
      <c r="M43" s="2">
        <v>2.294972628220845</v>
      </c>
      <c r="N43" s="2">
        <v>2.1131277414555836</v>
      </c>
      <c r="O43" s="2">
        <v>2.108149335240148</v>
      </c>
      <c r="P43" s="2">
        <v>2.135900472376963</v>
      </c>
      <c r="Q43" s="2">
        <v>2.214458369413196</v>
      </c>
      <c r="R43" s="2">
        <v>2.1265579377795625</v>
      </c>
      <c r="S43" s="2">
        <v>2.0517337700607428</v>
      </c>
      <c r="T43" s="2">
        <v>2.1130312139142067</v>
      </c>
      <c r="U43" s="2">
        <v>2.069442315836469</v>
      </c>
      <c r="V43" s="2"/>
      <c r="W43" s="2">
        <f>AVERAGE(B43:U43)</f>
        <v>2.0658851819077633</v>
      </c>
      <c r="X43" s="2">
        <f>STDEV(B43:U43)</f>
        <v>0.15195090284384186</v>
      </c>
      <c r="Y43" s="2"/>
      <c r="Z43" s="2"/>
      <c r="AA43" s="2"/>
    </row>
    <row r="44" spans="2:2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2008-02-20T18:01:29Z</dcterms:created>
  <dcterms:modified xsi:type="dcterms:W3CDTF">2008-02-20T22:38:53Z</dcterms:modified>
  <cp:category/>
  <cp:version/>
  <cp:contentType/>
  <cp:contentStatus/>
</cp:coreProperties>
</file>