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4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<sst xmlns="http://schemas.openxmlformats.org/spreadsheetml/2006/main" count="123" uniqueCount="86">
  <si>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</si>
  <si>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</si>
  <si>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</si>
  <si>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</si>
  <si>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</si>
  <si>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</si>
  <si>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</si>
  <si>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</si>
  <si>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</si>
  <si>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</si>
  <si>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</si>
  <si>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</si>
  <si>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</si>
  <si>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</si>
  <si>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</si>
  <si>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</si>
  <si>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</si>
  <si>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</si>
  <si>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</si>
  <si>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</si>
  <si>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</si>
  <si>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Cl</t>
  </si>
  <si>
    <t>CaO</t>
  </si>
  <si>
    <t>TiO2</t>
  </si>
  <si>
    <t>SrO</t>
  </si>
  <si>
    <t>MnO</t>
  </si>
  <si>
    <t>FeO</t>
  </si>
  <si>
    <t>BaO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</si>
  <si>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</si>
  <si>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</si>
  <si>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</si>
  <si>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</si>
  <si>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</si>
  <si>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</si>
  <si>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</si>
  <si>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</si>
  <si>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</si>
  <si>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</si>
  <si>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</si>
  <si>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</si>
  <si>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</si>
  <si>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Sr</t>
  </si>
  <si>
    <t>Mn</t>
  </si>
  <si>
    <t>Fe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</si>
  <si>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</si>
  <si>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</si>
  <si>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</si>
  <si>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</si>
  <si>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</si>
  <si>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</si>
  <si>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</si>
  <si>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</si>
  <si>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</si>
  <si>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</si>
  <si>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</si>
  <si>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</si>
  <si>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</si>
  <si>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</si>
  <si>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LIF</t>
  </si>
  <si>
    <t>rhod-791</t>
  </si>
  <si>
    <t>PET</t>
  </si>
  <si>
    <t>kspar-OR1</t>
  </si>
  <si>
    <t>scap-s</t>
  </si>
  <si>
    <t>rutile1</t>
  </si>
  <si>
    <t>La</t>
  </si>
  <si>
    <t>SrTiO3</t>
  </si>
  <si>
    <t>fayalite</t>
  </si>
  <si>
    <t>barite2</t>
  </si>
  <si>
    <r>
      <t>Ba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(OH,H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</si>
  <si>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</si>
  <si>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</si>
  <si>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t>H2O</t>
  </si>
  <si>
    <t>OH</t>
  </si>
  <si>
    <t>H2O**</t>
  </si>
  <si>
    <t>Totals*</t>
  </si>
  <si>
    <t>* = totals adjusted for Cl2=-O</t>
  </si>
  <si>
    <t>** = estimated by difference</t>
  </si>
  <si>
    <t>average</t>
  </si>
  <si>
    <t>stdev</t>
  </si>
  <si>
    <t>in formula</t>
  </si>
  <si>
    <t>(+) charges</t>
  </si>
  <si>
    <t>(-) charges</t>
  </si>
  <si>
    <t>(OH) estimated by charge balance; H2O by difference</t>
  </si>
  <si>
    <t>not present in the wds scan; not in totals</t>
  </si>
  <si>
    <r>
      <t>(Ba</t>
    </r>
    <r>
      <rPr>
        <vertAlign val="subscript"/>
        <sz val="14"/>
        <rFont val="Times New Roman"/>
        <family val="1"/>
      </rPr>
      <t>3.93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1.27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0.39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0.27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3.95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((H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O)</t>
    </r>
    <r>
      <rPr>
        <vertAlign val="subscript"/>
        <sz val="14"/>
        <rFont val="Times New Roman"/>
        <family val="1"/>
      </rPr>
      <t>1.57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1.43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(Cl</t>
    </r>
    <r>
      <rPr>
        <vertAlign val="subscript"/>
        <sz val="14"/>
        <rFont val="Times New Roman"/>
        <family val="1"/>
      </rPr>
      <t>2.17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0.83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</si>
  <si>
    <t>verplanchite R050265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</si>
</sst>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1">
      <selection activeCell="G6" sqref="G6"/>
    </sheetView>
  </sheetViews>
  <sheetFormatPr defaultColWidth="9.00390625" defaultRowHeight="13.5"/>
  <cols>
    <col min="1" max="11" width="5.25390625" style="1" customWidth="1"/>
    <col min="12" max="12" width="4.125" style="1" customWidth="1"/>
    <col min="13" max="16384" width="5.25390625" style="1" customWidth="1"/>
  </cols>
  <sheetData>
    <row r="1" spans="2:4" ht="15.75">
      <c r="B1" s="8" t="s">
        <v>85</v>
      </c>
      <c r="C1" s="8"/>
      <c r="D1" s="8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77</v>
      </c>
      <c r="N3" s="1" t="s">
        <v>78</v>
      </c>
    </row>
    <row r="4" spans="1:27" ht="12.75">
      <c r="A4" s="1" t="s">
        <v>27</v>
      </c>
      <c r="B4" s="2">
        <v>52.67</v>
      </c>
      <c r="C4" s="2">
        <v>51.99</v>
      </c>
      <c r="D4" s="2">
        <v>51.59</v>
      </c>
      <c r="E4" s="2">
        <v>51.03</v>
      </c>
      <c r="F4" s="2">
        <v>52.39</v>
      </c>
      <c r="G4" s="2">
        <v>52.38</v>
      </c>
      <c r="H4" s="2">
        <v>52.3</v>
      </c>
      <c r="I4" s="2">
        <v>52.42</v>
      </c>
      <c r="J4" s="2">
        <v>52.54</v>
      </c>
      <c r="K4" s="2">
        <v>52.52</v>
      </c>
      <c r="L4" s="2"/>
      <c r="M4" s="2">
        <f>AVERAGE(B4:K4)</f>
        <v>52.18300000000001</v>
      </c>
      <c r="N4" s="2">
        <f>STDEV(B4:K4)</f>
        <v>0.5107739225913562</v>
      </c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" t="s">
        <v>19</v>
      </c>
      <c r="B5" s="2">
        <v>20.57</v>
      </c>
      <c r="C5" s="2">
        <v>20.82</v>
      </c>
      <c r="D5" s="2">
        <v>20.74</v>
      </c>
      <c r="E5" s="2">
        <v>21.13</v>
      </c>
      <c r="F5" s="2">
        <v>21.03</v>
      </c>
      <c r="G5" s="2">
        <v>21.06</v>
      </c>
      <c r="H5" s="2">
        <v>20.57</v>
      </c>
      <c r="I5" s="2">
        <v>21.44</v>
      </c>
      <c r="J5" s="2">
        <v>20.91</v>
      </c>
      <c r="K5" s="2">
        <v>21.17</v>
      </c>
      <c r="L5" s="2"/>
      <c r="M5" s="2">
        <f aca="true" t="shared" si="0" ref="M5:M16">AVERAGE(B5:K5)</f>
        <v>20.944</v>
      </c>
      <c r="N5" s="2">
        <f aca="true" t="shared" si="1" ref="N5:N16">STDEV(B5:K5)</f>
        <v>0.2769757309866512</v>
      </c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25</v>
      </c>
      <c r="B6" s="2">
        <v>8.66</v>
      </c>
      <c r="C6" s="2">
        <v>8.38</v>
      </c>
      <c r="D6" s="2">
        <v>8.6</v>
      </c>
      <c r="E6" s="2">
        <v>8.41</v>
      </c>
      <c r="F6" s="2">
        <v>8.49</v>
      </c>
      <c r="G6" s="2">
        <v>8.33</v>
      </c>
      <c r="H6" s="2">
        <v>8.88</v>
      </c>
      <c r="I6" s="2">
        <v>8.41</v>
      </c>
      <c r="J6" s="2">
        <v>8.62</v>
      </c>
      <c r="K6" s="2">
        <v>8.5</v>
      </c>
      <c r="L6" s="2"/>
      <c r="M6" s="2">
        <f t="shared" si="0"/>
        <v>8.528</v>
      </c>
      <c r="N6" s="2">
        <f t="shared" si="1"/>
        <v>0.16538171335161161</v>
      </c>
      <c r="O6" s="2"/>
      <c r="P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" t="s">
        <v>26</v>
      </c>
      <c r="B7" s="2">
        <v>2.25</v>
      </c>
      <c r="C7" s="2">
        <v>2.36</v>
      </c>
      <c r="D7" s="2">
        <v>2.35</v>
      </c>
      <c r="E7" s="2">
        <v>2.33</v>
      </c>
      <c r="F7" s="2">
        <v>2.41</v>
      </c>
      <c r="G7" s="2">
        <v>2.29</v>
      </c>
      <c r="H7" s="2">
        <v>2.3</v>
      </c>
      <c r="I7" s="2">
        <v>2.4</v>
      </c>
      <c r="J7" s="2">
        <v>2.64</v>
      </c>
      <c r="K7" s="2">
        <v>2.65</v>
      </c>
      <c r="L7" s="2"/>
      <c r="M7" s="2">
        <f t="shared" si="0"/>
        <v>2.3979999999999997</v>
      </c>
      <c r="N7" s="2">
        <f t="shared" si="1"/>
        <v>0.13894843168120904</v>
      </c>
      <c r="O7" s="2"/>
      <c r="P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23</v>
      </c>
      <c r="B8" s="2">
        <v>1.74</v>
      </c>
      <c r="C8" s="2">
        <v>1.83</v>
      </c>
      <c r="D8" s="2">
        <v>1.76</v>
      </c>
      <c r="E8" s="2">
        <v>1.89</v>
      </c>
      <c r="F8" s="2">
        <v>1.8</v>
      </c>
      <c r="G8" s="2">
        <v>1.82</v>
      </c>
      <c r="H8" s="2">
        <v>1.82</v>
      </c>
      <c r="I8" s="2">
        <v>1.95</v>
      </c>
      <c r="J8" s="2">
        <v>1.91</v>
      </c>
      <c r="K8" s="2">
        <v>1.89</v>
      </c>
      <c r="L8" s="2"/>
      <c r="M8" s="2">
        <f t="shared" si="0"/>
        <v>1.841</v>
      </c>
      <c r="N8" s="2">
        <f t="shared" si="1"/>
        <v>0.06740425308044773</v>
      </c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1" t="s">
        <v>17</v>
      </c>
      <c r="B9" s="2">
        <v>0.25</v>
      </c>
      <c r="C9" s="2">
        <v>0.25</v>
      </c>
      <c r="D9" s="2">
        <v>0.25</v>
      </c>
      <c r="E9" s="2">
        <v>0.25</v>
      </c>
      <c r="F9" s="2">
        <v>0.25</v>
      </c>
      <c r="G9" s="2">
        <v>0.25</v>
      </c>
      <c r="H9" s="2">
        <v>0.25</v>
      </c>
      <c r="I9" s="2">
        <v>0.25</v>
      </c>
      <c r="J9" s="2">
        <v>0.25</v>
      </c>
      <c r="K9" s="2">
        <v>0.25</v>
      </c>
      <c r="L9" s="2"/>
      <c r="M9" s="2">
        <f t="shared" si="0"/>
        <v>0.25</v>
      </c>
      <c r="N9" s="2">
        <f t="shared" si="1"/>
        <v>0</v>
      </c>
      <c r="O9" s="2"/>
      <c r="P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1" t="s">
        <v>18</v>
      </c>
      <c r="B10" s="2">
        <v>0.21</v>
      </c>
      <c r="C10" s="2">
        <v>0.29</v>
      </c>
      <c r="D10" s="2">
        <v>0.27</v>
      </c>
      <c r="E10" s="2">
        <v>0.22</v>
      </c>
      <c r="F10" s="2">
        <v>0.19</v>
      </c>
      <c r="G10" s="2">
        <v>0.51</v>
      </c>
      <c r="H10" s="2">
        <v>0.14</v>
      </c>
      <c r="I10" s="2">
        <v>0.13</v>
      </c>
      <c r="J10" s="2">
        <v>0.12</v>
      </c>
      <c r="K10" s="2">
        <v>0.2</v>
      </c>
      <c r="L10" s="2"/>
      <c r="M10" s="2">
        <f t="shared" si="0"/>
        <v>0.22800000000000004</v>
      </c>
      <c r="N10" s="2">
        <f t="shared" si="1"/>
        <v>0.11390054140930732</v>
      </c>
      <c r="O10" s="2"/>
      <c r="P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1" t="s">
        <v>16</v>
      </c>
      <c r="B11" s="2">
        <v>0.18</v>
      </c>
      <c r="C11" s="2">
        <v>0.18</v>
      </c>
      <c r="D11" s="2">
        <v>0.19</v>
      </c>
      <c r="E11" s="2">
        <v>0.18</v>
      </c>
      <c r="F11" s="2">
        <v>0.18</v>
      </c>
      <c r="G11" s="2">
        <v>0.2</v>
      </c>
      <c r="H11" s="2">
        <v>0.14</v>
      </c>
      <c r="I11" s="2">
        <v>0.16</v>
      </c>
      <c r="J11" s="2">
        <v>0.15</v>
      </c>
      <c r="K11" s="2">
        <v>0.14</v>
      </c>
      <c r="L11" s="2"/>
      <c r="M11" s="2">
        <f t="shared" si="0"/>
        <v>0.16999999999999998</v>
      </c>
      <c r="N11" s="2">
        <f t="shared" si="1"/>
        <v>0.021081851067789353</v>
      </c>
      <c r="O11" s="2"/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1" t="s">
        <v>22</v>
      </c>
      <c r="B12" s="2">
        <v>0.05</v>
      </c>
      <c r="C12" s="2">
        <v>0.13</v>
      </c>
      <c r="D12" s="2">
        <v>0.03</v>
      </c>
      <c r="E12" s="2">
        <v>0.05</v>
      </c>
      <c r="F12" s="2">
        <v>0.06</v>
      </c>
      <c r="G12" s="2">
        <v>0.04</v>
      </c>
      <c r="H12" s="2">
        <v>0.04</v>
      </c>
      <c r="I12" s="2">
        <v>0.05</v>
      </c>
      <c r="J12" s="2">
        <v>0.08</v>
      </c>
      <c r="K12" s="2">
        <v>0.03</v>
      </c>
      <c r="L12" s="2"/>
      <c r="M12" s="2">
        <f t="shared" si="0"/>
        <v>0.055999999999999994</v>
      </c>
      <c r="N12" s="2">
        <f t="shared" si="1"/>
        <v>0.02988868236194655</v>
      </c>
      <c r="O12" s="2"/>
      <c r="P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1" t="s">
        <v>21</v>
      </c>
      <c r="B13" s="2">
        <v>7.20378</v>
      </c>
      <c r="C13" s="2">
        <v>5.96442</v>
      </c>
      <c r="D13" s="2">
        <v>7.100499999999999</v>
      </c>
      <c r="E13" s="2">
        <v>6.093519999999999</v>
      </c>
      <c r="F13" s="2">
        <v>7.165049999999999</v>
      </c>
      <c r="G13" s="2">
        <v>5.886959999999999</v>
      </c>
      <c r="H13" s="2">
        <v>7.83637</v>
      </c>
      <c r="I13" s="2">
        <v>6.57119</v>
      </c>
      <c r="J13" s="2">
        <v>7.100499999999999</v>
      </c>
      <c r="K13" s="2">
        <v>5.4222</v>
      </c>
      <c r="L13" s="2"/>
      <c r="M13" s="2">
        <v>6.634448999999999</v>
      </c>
      <c r="N13" s="2">
        <v>0.764382725275043</v>
      </c>
      <c r="O13" s="2"/>
      <c r="P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6" customFormat="1" ht="12.75">
      <c r="A14" s="6" t="s">
        <v>24</v>
      </c>
      <c r="B14" s="7">
        <v>0</v>
      </c>
      <c r="C14" s="7">
        <v>0</v>
      </c>
      <c r="D14" s="7">
        <v>0</v>
      </c>
      <c r="E14" s="7">
        <v>0.01</v>
      </c>
      <c r="F14" s="7">
        <v>0</v>
      </c>
      <c r="G14" s="7">
        <v>0</v>
      </c>
      <c r="H14" s="7">
        <v>0.09</v>
      </c>
      <c r="I14" s="7">
        <v>0</v>
      </c>
      <c r="J14" s="7">
        <v>0</v>
      </c>
      <c r="K14" s="7">
        <v>0.13</v>
      </c>
      <c r="L14" s="7"/>
      <c r="M14" s="7">
        <f t="shared" si="0"/>
        <v>0.023</v>
      </c>
      <c r="N14" s="7">
        <f t="shared" si="1"/>
        <v>0.04691600058733812</v>
      </c>
      <c r="O14" s="7" t="s">
        <v>83</v>
      </c>
      <c r="P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6" customFormat="1" ht="12.75">
      <c r="A15" s="6" t="s">
        <v>20</v>
      </c>
      <c r="B15" s="7">
        <v>0.01</v>
      </c>
      <c r="C15" s="7">
        <v>0</v>
      </c>
      <c r="D15" s="7">
        <v>0.01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0.01</v>
      </c>
      <c r="L15" s="7"/>
      <c r="M15" s="7">
        <f t="shared" si="0"/>
        <v>0.003</v>
      </c>
      <c r="N15" s="7">
        <f t="shared" si="1"/>
        <v>0.00483045891539648</v>
      </c>
      <c r="O15" s="7" t="s">
        <v>83</v>
      </c>
      <c r="P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19" ht="12.75">
      <c r="A16" s="1" t="s">
        <v>74</v>
      </c>
      <c r="B16" s="2">
        <v>92.16</v>
      </c>
      <c r="C16" s="2">
        <v>90.85</v>
      </c>
      <c r="D16" s="2">
        <v>91.28</v>
      </c>
      <c r="E16" s="2">
        <v>90.21</v>
      </c>
      <c r="F16" s="2">
        <v>92.35</v>
      </c>
      <c r="G16" s="2">
        <v>91.44</v>
      </c>
      <c r="H16" s="2">
        <v>92.51</v>
      </c>
      <c r="I16" s="2">
        <v>92.3</v>
      </c>
      <c r="J16" s="2">
        <v>92.72</v>
      </c>
      <c r="K16" s="2">
        <v>91.55</v>
      </c>
      <c r="L16" s="2"/>
      <c r="M16" s="2">
        <f t="shared" si="0"/>
        <v>91.737</v>
      </c>
      <c r="N16" s="2">
        <f t="shared" si="1"/>
        <v>0.8087033517374168</v>
      </c>
      <c r="O16" s="2"/>
      <c r="P16" s="2"/>
      <c r="Q16" s="2"/>
      <c r="R16" s="2"/>
      <c r="S16" s="2"/>
    </row>
    <row r="17" spans="1:19" ht="12.75">
      <c r="A17" s="1" t="s">
        <v>73</v>
      </c>
      <c r="B17" s="2">
        <f>100-SUM(B4:B13)</f>
        <v>6.216220000000007</v>
      </c>
      <c r="C17" s="2">
        <f aca="true" t="shared" si="2" ref="C17:K17">100-SUM(C4:C13)</f>
        <v>7.805579999999992</v>
      </c>
      <c r="D17" s="2">
        <f t="shared" si="2"/>
        <v>7.119500000000016</v>
      </c>
      <c r="E17" s="2">
        <f t="shared" si="2"/>
        <v>8.416480000000007</v>
      </c>
      <c r="F17" s="2">
        <f t="shared" si="2"/>
        <v>6.034950000000009</v>
      </c>
      <c r="G17" s="2">
        <f t="shared" si="2"/>
        <v>7.233039999999988</v>
      </c>
      <c r="H17" s="2">
        <f t="shared" si="2"/>
        <v>5.72363</v>
      </c>
      <c r="I17" s="2">
        <f t="shared" si="2"/>
        <v>6.218810000000005</v>
      </c>
      <c r="J17" s="2">
        <f t="shared" si="2"/>
        <v>5.67949999999999</v>
      </c>
      <c r="K17" s="2">
        <f t="shared" si="2"/>
        <v>7.227799999999988</v>
      </c>
      <c r="L17" s="2"/>
      <c r="M17" s="2">
        <f>AVERAGE(B17:K17)</f>
        <v>6.767551</v>
      </c>
      <c r="N17" s="2">
        <f>STDEV(B17:K17)</f>
        <v>0.9288141254243423</v>
      </c>
      <c r="O17" s="2"/>
      <c r="P17" s="2"/>
      <c r="Q17" s="2"/>
      <c r="R17" s="2"/>
      <c r="S17" s="2"/>
    </row>
    <row r="18" spans="1:19" ht="12.75">
      <c r="A18" s="1" t="s">
        <v>75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76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" t="s">
        <v>29</v>
      </c>
      <c r="B22" s="2" t="s">
        <v>30</v>
      </c>
      <c r="C22" s="2" t="s">
        <v>31</v>
      </c>
      <c r="D22" s="2" t="s">
        <v>32</v>
      </c>
      <c r="E22" s="2">
        <v>14.25</v>
      </c>
      <c r="F22" s="2" t="s">
        <v>33</v>
      </c>
      <c r="G22" s="2"/>
      <c r="H22" s="2"/>
      <c r="I22" s="2"/>
      <c r="J22" s="2"/>
      <c r="K22" s="2"/>
      <c r="L22" s="2"/>
      <c r="M22" s="1" t="s">
        <v>77</v>
      </c>
      <c r="N22" s="1" t="s">
        <v>78</v>
      </c>
      <c r="O22" s="2" t="s">
        <v>79</v>
      </c>
      <c r="P22" s="2"/>
      <c r="Q22" s="2" t="s">
        <v>80</v>
      </c>
      <c r="R22" s="2"/>
      <c r="S22" s="2"/>
    </row>
    <row r="23" spans="1:17" ht="12.75">
      <c r="A23" s="1" t="s">
        <v>37</v>
      </c>
      <c r="B23" s="2">
        <v>3.999944185788981</v>
      </c>
      <c r="C23" s="2">
        <v>4.029316082329911</v>
      </c>
      <c r="D23" s="2">
        <v>4.0300587682338955</v>
      </c>
      <c r="E23" s="2">
        <v>4.0822654320424565</v>
      </c>
      <c r="F23" s="2">
        <v>4.04660765206998</v>
      </c>
      <c r="G23" s="2">
        <v>4.033401228326989</v>
      </c>
      <c r="H23" s="2">
        <v>3.995018323813266</v>
      </c>
      <c r="I23" s="2">
        <v>4.082476026725178</v>
      </c>
      <c r="J23" s="2">
        <v>4.013547890350494</v>
      </c>
      <c r="K23" s="2">
        <v>4.041135103596419</v>
      </c>
      <c r="L23" s="2"/>
      <c r="M23" s="2">
        <f aca="true" t="shared" si="3" ref="M23:M37">AVERAGE(B23:K23)</f>
        <v>4.035377069327756</v>
      </c>
      <c r="N23" s="2">
        <f aca="true" t="shared" si="4" ref="N23:N37">STDEV(B23:K23)</f>
        <v>0.029825167897648268</v>
      </c>
      <c r="O23" s="4">
        <v>3.95</v>
      </c>
      <c r="P23" s="2">
        <v>4</v>
      </c>
      <c r="Q23" s="1">
        <f>O23*P23</f>
        <v>15.8</v>
      </c>
    </row>
    <row r="24" spans="1:17" ht="12.75">
      <c r="A24" s="1" t="s">
        <v>36</v>
      </c>
      <c r="B24" s="2">
        <v>0.04812765103146788</v>
      </c>
      <c r="C24" s="2">
        <v>0.06614611493329682</v>
      </c>
      <c r="D24" s="2">
        <v>0.061833256925603874</v>
      </c>
      <c r="E24" s="2">
        <v>0.050093359025961924</v>
      </c>
      <c r="F24" s="2">
        <v>0.04308847839414828</v>
      </c>
      <c r="G24" s="2">
        <v>0.11511686839091292</v>
      </c>
      <c r="H24" s="2">
        <v>0.03204558844194299</v>
      </c>
      <c r="I24" s="2">
        <v>0.029174132134195126</v>
      </c>
      <c r="J24" s="2">
        <v>0.027146346853081163</v>
      </c>
      <c r="K24" s="2">
        <v>0.04499541263295142</v>
      </c>
      <c r="L24" s="2"/>
      <c r="M24" s="2">
        <f>AVERAGE(B24:K24)</f>
        <v>0.05177672087635623</v>
      </c>
      <c r="N24" s="2">
        <f>STDEV(B24:K24)</f>
        <v>0.025742439529417106</v>
      </c>
      <c r="O24" s="4">
        <v>0.05</v>
      </c>
      <c r="P24" s="2">
        <v>3</v>
      </c>
      <c r="Q24" s="1">
        <f aca="true" t="shared" si="5" ref="Q24:Q33">O24*P24</f>
        <v>0.15000000000000002</v>
      </c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</row>
    <row r="26" spans="1:17" ht="12.75">
      <c r="A26" s="1" t="s">
        <v>42</v>
      </c>
      <c r="B26" s="2">
        <v>1.2817703407133536</v>
      </c>
      <c r="C26" s="2">
        <v>1.2344324143395244</v>
      </c>
      <c r="D26" s="2">
        <v>1.2719609104416891</v>
      </c>
      <c r="E26" s="2">
        <v>1.2367172675752482</v>
      </c>
      <c r="F26" s="2">
        <v>1.2434610969130064</v>
      </c>
      <c r="G26" s="2">
        <v>1.2143132873317863</v>
      </c>
      <c r="H26" s="2">
        <v>1.3127140578696497</v>
      </c>
      <c r="I26" s="2">
        <v>1.2188985049049939</v>
      </c>
      <c r="J26" s="2">
        <v>1.2593729731367411</v>
      </c>
      <c r="K26" s="2">
        <v>1.23502037974044</v>
      </c>
      <c r="L26" s="2"/>
      <c r="M26" s="2">
        <f t="shared" si="3"/>
        <v>1.2508661232966434</v>
      </c>
      <c r="N26" s="2">
        <f t="shared" si="4"/>
        <v>0.030608298728708485</v>
      </c>
      <c r="O26" s="4">
        <v>1.27</v>
      </c>
      <c r="P26" s="2">
        <v>2</v>
      </c>
      <c r="Q26" s="1">
        <f t="shared" si="5"/>
        <v>2.54</v>
      </c>
    </row>
    <row r="27" spans="1:17" ht="12.75">
      <c r="A27" s="1" t="s">
        <v>43</v>
      </c>
      <c r="B27" s="2">
        <v>0.3658964128165743</v>
      </c>
      <c r="C27" s="2">
        <v>0.38196063708583666</v>
      </c>
      <c r="D27" s="2">
        <v>0.38187962155522226</v>
      </c>
      <c r="E27" s="2">
        <v>0.37645550944438405</v>
      </c>
      <c r="F27" s="2">
        <v>0.38781523174819793</v>
      </c>
      <c r="G27" s="2">
        <v>0.3667790621754269</v>
      </c>
      <c r="H27" s="2">
        <v>0.3735668358940457</v>
      </c>
      <c r="I27" s="2">
        <v>0.3821783647349476</v>
      </c>
      <c r="J27" s="2">
        <v>0.42377402903813927</v>
      </c>
      <c r="K27" s="2">
        <v>0.4230428701685693</v>
      </c>
      <c r="L27" s="2"/>
      <c r="M27" s="2">
        <f t="shared" si="3"/>
        <v>0.38633485746613444</v>
      </c>
      <c r="N27" s="2">
        <f t="shared" si="4"/>
        <v>0.020732164159696947</v>
      </c>
      <c r="O27" s="4">
        <v>0.39</v>
      </c>
      <c r="P27" s="2">
        <v>2</v>
      </c>
      <c r="Q27" s="1">
        <f t="shared" si="5"/>
        <v>0.78</v>
      </c>
    </row>
    <row r="28" spans="1:17" ht="12.75">
      <c r="A28" s="1" t="s">
        <v>40</v>
      </c>
      <c r="B28" s="2">
        <v>0.254506197215367</v>
      </c>
      <c r="C28" s="2">
        <v>0.2663981323170316</v>
      </c>
      <c r="D28" s="2">
        <v>0.25724371270402857</v>
      </c>
      <c r="E28" s="2">
        <v>0.27465848520690195</v>
      </c>
      <c r="F28" s="2">
        <v>0.26052763961931746</v>
      </c>
      <c r="G28" s="2">
        <v>0.2621886704595381</v>
      </c>
      <c r="H28" s="2">
        <v>0.265879801483203</v>
      </c>
      <c r="I28" s="2">
        <v>0.27929486268040477</v>
      </c>
      <c r="J28" s="2">
        <v>0.2757638017798756</v>
      </c>
      <c r="K28" s="2">
        <v>0.2713774705242475</v>
      </c>
      <c r="L28" s="2"/>
      <c r="M28" s="2">
        <f t="shared" si="3"/>
        <v>0.26678387739899145</v>
      </c>
      <c r="N28" s="2">
        <f t="shared" si="4"/>
        <v>0.008321679211739043</v>
      </c>
      <c r="O28" s="4">
        <v>0.27</v>
      </c>
      <c r="P28" s="2">
        <v>4</v>
      </c>
      <c r="Q28" s="1">
        <f t="shared" si="5"/>
        <v>1.08</v>
      </c>
    </row>
    <row r="29" spans="1:17" ht="12.75">
      <c r="A29" s="1" t="s">
        <v>35</v>
      </c>
      <c r="B29" s="2">
        <v>0.07247165744733888</v>
      </c>
      <c r="C29" s="2">
        <v>0.07212721548214028</v>
      </c>
      <c r="D29" s="2">
        <v>0.07241877620379424</v>
      </c>
      <c r="E29" s="2">
        <v>0.0720029510876761</v>
      </c>
      <c r="F29" s="2">
        <v>0.07171341101034852</v>
      </c>
      <c r="G29" s="2">
        <v>0.07137754616592781</v>
      </c>
      <c r="H29" s="2">
        <v>0.0723824098565837</v>
      </c>
      <c r="I29" s="2">
        <v>0.07096552440121545</v>
      </c>
      <c r="J29" s="2">
        <v>0.07153572299621325</v>
      </c>
      <c r="K29" s="2">
        <v>0.07114281840495502</v>
      </c>
      <c r="L29" s="2"/>
      <c r="M29" s="2">
        <f t="shared" si="3"/>
        <v>0.07181380330561932</v>
      </c>
      <c r="N29" s="2">
        <f t="shared" si="4"/>
        <v>0.0005480883104939916</v>
      </c>
      <c r="O29" s="4">
        <v>0.07</v>
      </c>
      <c r="P29" s="2">
        <v>2</v>
      </c>
      <c r="Q29" s="1">
        <f t="shared" si="5"/>
        <v>0.14</v>
      </c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  <c r="P30" s="2"/>
    </row>
    <row r="31" spans="1:17" ht="12.75">
      <c r="A31" s="1" t="s">
        <v>44</v>
      </c>
      <c r="B31" s="2">
        <v>4.013534726728054</v>
      </c>
      <c r="C31" s="2">
        <v>3.9428885053021188</v>
      </c>
      <c r="D31" s="2">
        <v>3.9283685196020794</v>
      </c>
      <c r="E31" s="2">
        <v>3.8634151432494153</v>
      </c>
      <c r="F31" s="2">
        <v>3.950429277222669</v>
      </c>
      <c r="G31" s="2">
        <v>3.9311772013984094</v>
      </c>
      <c r="H31" s="2">
        <v>3.980432282262652</v>
      </c>
      <c r="I31" s="2">
        <v>3.911469478380088</v>
      </c>
      <c r="J31" s="2">
        <v>3.951923709341833</v>
      </c>
      <c r="K31" s="2">
        <v>3.9287219788252394</v>
      </c>
      <c r="L31" s="2"/>
      <c r="M31" s="2">
        <f t="shared" si="3"/>
        <v>3.940236082231255</v>
      </c>
      <c r="N31" s="2">
        <f t="shared" si="4"/>
        <v>0.03988931085860116</v>
      </c>
      <c r="O31" s="4">
        <v>3.93</v>
      </c>
      <c r="P31" s="2">
        <v>2</v>
      </c>
      <c r="Q31" s="1">
        <f t="shared" si="5"/>
        <v>7.86</v>
      </c>
    </row>
    <row r="32" spans="1:17" ht="12.75">
      <c r="A32" s="1" t="s">
        <v>34</v>
      </c>
      <c r="B32" s="2">
        <v>0.06786393373073646</v>
      </c>
      <c r="C32" s="2">
        <v>0.06754139127036417</v>
      </c>
      <c r="D32" s="2">
        <v>0.07158188214000433</v>
      </c>
      <c r="E32" s="2">
        <v>0.06742502756449563</v>
      </c>
      <c r="F32" s="2">
        <v>0.06715389634834497</v>
      </c>
      <c r="G32" s="2">
        <v>0.0742659840869813</v>
      </c>
      <c r="H32" s="2">
        <v>0.052718058144827384</v>
      </c>
      <c r="I32" s="2">
        <v>0.0590698312172659</v>
      </c>
      <c r="J32" s="2">
        <v>0.05582292139888126</v>
      </c>
      <c r="K32" s="2">
        <v>0.0518152303120394</v>
      </c>
      <c r="L32" s="2"/>
      <c r="M32" s="2">
        <f>AVERAGE(B32:K32)</f>
        <v>0.06352581562139407</v>
      </c>
      <c r="N32" s="2">
        <f>STDEV(B32:K32)</f>
        <v>0.008004846954302092</v>
      </c>
      <c r="O32" s="4">
        <v>0.06</v>
      </c>
      <c r="P32" s="2">
        <v>1</v>
      </c>
      <c r="Q32" s="1">
        <f t="shared" si="5"/>
        <v>0.06</v>
      </c>
    </row>
    <row r="33" spans="1:17" ht="12.75">
      <c r="A33" s="1" t="s">
        <v>39</v>
      </c>
      <c r="B33" s="2">
        <v>0.01041748251673767</v>
      </c>
      <c r="C33" s="2">
        <v>0.026956723291606866</v>
      </c>
      <c r="D33" s="2">
        <v>0.0062459286421157985</v>
      </c>
      <c r="E33" s="2">
        <v>0.010350108035743927</v>
      </c>
      <c r="F33" s="2">
        <v>0.012370185505285868</v>
      </c>
      <c r="G33" s="2">
        <v>0.008208167059642625</v>
      </c>
      <c r="H33" s="2">
        <v>0.008323722853980225</v>
      </c>
      <c r="I33" s="2">
        <v>0.010200982505167315</v>
      </c>
      <c r="J33" s="2">
        <v>0.016452713678899958</v>
      </c>
      <c r="K33" s="2">
        <v>0.006135880643797329</v>
      </c>
      <c r="L33" s="2"/>
      <c r="M33" s="2">
        <f t="shared" si="3"/>
        <v>0.011566189473297756</v>
      </c>
      <c r="N33" s="2">
        <f t="shared" si="4"/>
        <v>0.006197119089169205</v>
      </c>
      <c r="O33" s="4">
        <v>0.01</v>
      </c>
      <c r="P33" s="2">
        <v>2</v>
      </c>
      <c r="Q33" s="1">
        <f t="shared" si="5"/>
        <v>0.02</v>
      </c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  <c r="P34" s="2"/>
    </row>
    <row r="35" spans="1:17" ht="12.75">
      <c r="A35" s="1" t="s">
        <v>28</v>
      </c>
      <c r="B35" s="2">
        <f>SUM(B23:B33)</f>
        <v>10.11453258798861</v>
      </c>
      <c r="C35" s="2">
        <f aca="true" t="shared" si="6" ref="C35:K35">SUM(C23:C33)</f>
        <v>10.08776721635183</v>
      </c>
      <c r="D35" s="2">
        <f t="shared" si="6"/>
        <v>10.081591376448431</v>
      </c>
      <c r="E35" s="2">
        <f t="shared" si="6"/>
        <v>10.033383283232284</v>
      </c>
      <c r="F35" s="2">
        <f t="shared" si="6"/>
        <v>10.083166868831299</v>
      </c>
      <c r="G35" s="2">
        <f t="shared" si="6"/>
        <v>10.076828015395613</v>
      </c>
      <c r="H35" s="2">
        <f t="shared" si="6"/>
        <v>10.09308108062015</v>
      </c>
      <c r="I35" s="2">
        <f t="shared" si="6"/>
        <v>10.043727707683457</v>
      </c>
      <c r="J35" s="2">
        <f t="shared" si="6"/>
        <v>10.095340108574158</v>
      </c>
      <c r="K35" s="2">
        <f t="shared" si="6"/>
        <v>10.073387144848656</v>
      </c>
      <c r="L35" s="2"/>
      <c r="M35" s="2">
        <f>AVERAGE(B35:K35)</f>
        <v>10.078280538997449</v>
      </c>
      <c r="N35" s="2">
        <f>STDEV(B35:K35)</f>
        <v>0.02400196235456473</v>
      </c>
      <c r="O35" s="2">
        <v>10</v>
      </c>
      <c r="P35" s="2"/>
      <c r="Q35" s="5">
        <f>SUM(Q23:Q33)</f>
        <v>28.43</v>
      </c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1" t="s">
        <v>21</v>
      </c>
      <c r="B37" s="2">
        <v>2.374060438820397</v>
      </c>
      <c r="C37" s="2">
        <v>1.9562777708257109</v>
      </c>
      <c r="D37" s="2">
        <v>2.338316257483584</v>
      </c>
      <c r="E37" s="2">
        <v>1.9951781199720893</v>
      </c>
      <c r="F37" s="2">
        <v>2.336591224682834</v>
      </c>
      <c r="G37" s="2">
        <v>1.910802648099838</v>
      </c>
      <c r="H37" s="2">
        <v>2.579354932760595</v>
      </c>
      <c r="I37" s="2">
        <v>2.120579588899328</v>
      </c>
      <c r="J37" s="2">
        <v>2.3098035183881462</v>
      </c>
      <c r="K37" s="2">
        <v>1.7541621459348702</v>
      </c>
      <c r="L37" s="2"/>
      <c r="M37" s="2">
        <f t="shared" si="3"/>
        <v>2.167512664586739</v>
      </c>
      <c r="N37" s="2">
        <f t="shared" si="4"/>
        <v>0.25896480323682314</v>
      </c>
      <c r="O37" s="4">
        <v>2.17</v>
      </c>
      <c r="P37" s="2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 t="s">
        <v>81</v>
      </c>
    </row>
    <row r="40" spans="2:17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 t="s">
        <v>33</v>
      </c>
      <c r="O40" s="2">
        <v>12</v>
      </c>
      <c r="P40" s="2">
        <v>2</v>
      </c>
      <c r="Q40" s="1">
        <f>O40*P40</f>
        <v>24</v>
      </c>
    </row>
    <row r="41" spans="2:17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 t="s">
        <v>72</v>
      </c>
      <c r="O41" s="2">
        <v>2.26</v>
      </c>
      <c r="P41" s="2">
        <v>1</v>
      </c>
      <c r="Q41" s="1">
        <f>O41*P41</f>
        <v>2.26</v>
      </c>
    </row>
    <row r="42" spans="2:1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 t="s">
        <v>21</v>
      </c>
      <c r="O42" s="2">
        <v>2.17</v>
      </c>
      <c r="P42" s="2">
        <v>1</v>
      </c>
      <c r="Q42" s="1">
        <f>O42*P42</f>
        <v>2.17</v>
      </c>
    </row>
    <row r="43" spans="2:17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Q43" s="5">
        <f>SUM(Q40:Q42)</f>
        <v>28.43</v>
      </c>
    </row>
    <row r="44" spans="14:15" ht="12.75">
      <c r="N44" s="1" t="s">
        <v>71</v>
      </c>
      <c r="O44" s="2">
        <f>3-1.43</f>
        <v>1.57</v>
      </c>
    </row>
    <row r="45" spans="15:17" ht="12.75">
      <c r="O45" s="2"/>
      <c r="P45" s="2"/>
      <c r="Q45" s="2"/>
    </row>
    <row r="46" spans="1:14" ht="23.25">
      <c r="A46" s="2"/>
      <c r="B46" s="2" t="s">
        <v>69</v>
      </c>
      <c r="C46" s="2"/>
      <c r="D46" s="3" t="s">
        <v>68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1" ht="23.25">
      <c r="A47" s="2"/>
      <c r="B47" s="2" t="s">
        <v>70</v>
      </c>
      <c r="C47" s="2"/>
      <c r="D47" s="3" t="s">
        <v>84</v>
      </c>
      <c r="E47" s="2"/>
      <c r="F47" s="2"/>
      <c r="G47" s="2"/>
      <c r="H47" s="2"/>
      <c r="I47" s="2"/>
      <c r="J47" s="2"/>
      <c r="K47" s="2"/>
    </row>
    <row r="49" spans="2:19" ht="12.75">
      <c r="B49" s="2"/>
      <c r="C49" s="2"/>
      <c r="D49" s="2"/>
      <c r="E49" s="2"/>
      <c r="F49" s="2"/>
      <c r="G49" s="2"/>
      <c r="H49" s="1" t="s">
        <v>82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3:14" ht="12.75">
      <c r="M51" s="2"/>
      <c r="N51" s="2"/>
    </row>
    <row r="52" spans="1:14" ht="12.75">
      <c r="A52" s="1" t="s">
        <v>45</v>
      </c>
      <c r="B52" s="1" t="s">
        <v>46</v>
      </c>
      <c r="C52" s="1" t="s">
        <v>47</v>
      </c>
      <c r="D52" s="1" t="s">
        <v>48</v>
      </c>
      <c r="E52" s="1" t="s">
        <v>49</v>
      </c>
      <c r="F52" s="1" t="s">
        <v>50</v>
      </c>
      <c r="G52" s="1" t="s">
        <v>51</v>
      </c>
      <c r="H52" s="1" t="s">
        <v>52</v>
      </c>
      <c r="M52" s="2"/>
      <c r="N52" s="2"/>
    </row>
    <row r="53" spans="1:14" ht="12.75">
      <c r="A53" s="1" t="s">
        <v>53</v>
      </c>
      <c r="B53" s="1" t="s">
        <v>34</v>
      </c>
      <c r="C53" s="1" t="s">
        <v>54</v>
      </c>
      <c r="D53" s="1">
        <v>20</v>
      </c>
      <c r="E53" s="1">
        <v>10</v>
      </c>
      <c r="F53" s="1">
        <v>600</v>
      </c>
      <c r="G53" s="1">
        <v>-600</v>
      </c>
      <c r="H53" s="1" t="s">
        <v>55</v>
      </c>
      <c r="M53" s="2"/>
      <c r="N53" s="2"/>
    </row>
    <row r="54" spans="1:14" ht="12.75">
      <c r="A54" s="1" t="s">
        <v>53</v>
      </c>
      <c r="B54" s="1" t="s">
        <v>36</v>
      </c>
      <c r="C54" s="1" t="s">
        <v>54</v>
      </c>
      <c r="D54" s="1">
        <v>20</v>
      </c>
      <c r="E54" s="1">
        <v>10</v>
      </c>
      <c r="F54" s="1">
        <v>600</v>
      </c>
      <c r="G54" s="1">
        <v>-600</v>
      </c>
      <c r="H54" s="1" t="s">
        <v>56</v>
      </c>
      <c r="M54" s="2"/>
      <c r="N54" s="2"/>
    </row>
    <row r="55" spans="1:14" ht="12.75">
      <c r="A55" s="1" t="s">
        <v>53</v>
      </c>
      <c r="B55" s="1" t="s">
        <v>37</v>
      </c>
      <c r="C55" s="1" t="s">
        <v>54</v>
      </c>
      <c r="D55" s="1">
        <v>20</v>
      </c>
      <c r="E55" s="1">
        <v>10</v>
      </c>
      <c r="F55" s="1">
        <v>600</v>
      </c>
      <c r="G55" s="1">
        <v>-600</v>
      </c>
      <c r="H55" s="1" t="s">
        <v>57</v>
      </c>
      <c r="M55" s="2"/>
      <c r="N55" s="2"/>
    </row>
    <row r="56" spans="1:14" ht="12.75">
      <c r="A56" s="1" t="s">
        <v>53</v>
      </c>
      <c r="B56" s="1" t="s">
        <v>35</v>
      </c>
      <c r="C56" s="1" t="s">
        <v>54</v>
      </c>
      <c r="D56" s="1">
        <v>20</v>
      </c>
      <c r="E56" s="1">
        <v>10</v>
      </c>
      <c r="F56" s="1">
        <v>600</v>
      </c>
      <c r="G56" s="1">
        <v>-600</v>
      </c>
      <c r="H56" s="1" t="s">
        <v>57</v>
      </c>
      <c r="M56" s="2"/>
      <c r="N56" s="2"/>
    </row>
    <row r="57" spans="1:14" ht="12.75">
      <c r="A57" s="1" t="s">
        <v>58</v>
      </c>
      <c r="B57" s="1" t="s">
        <v>42</v>
      </c>
      <c r="C57" s="1" t="s">
        <v>54</v>
      </c>
      <c r="D57" s="1">
        <v>20</v>
      </c>
      <c r="E57" s="1">
        <v>10</v>
      </c>
      <c r="F57" s="1">
        <v>500</v>
      </c>
      <c r="G57" s="1">
        <v>-500</v>
      </c>
      <c r="H57" s="1" t="s">
        <v>59</v>
      </c>
      <c r="M57" s="2"/>
      <c r="N57" s="2"/>
    </row>
    <row r="58" spans="1:14" ht="12.75">
      <c r="A58" s="1" t="s">
        <v>60</v>
      </c>
      <c r="B58" s="1" t="s">
        <v>38</v>
      </c>
      <c r="C58" s="1" t="s">
        <v>54</v>
      </c>
      <c r="D58" s="1">
        <v>20</v>
      </c>
      <c r="E58" s="1">
        <v>10</v>
      </c>
      <c r="F58" s="1">
        <v>600</v>
      </c>
      <c r="G58" s="1">
        <v>-600</v>
      </c>
      <c r="H58" s="1" t="s">
        <v>61</v>
      </c>
      <c r="M58" s="2"/>
      <c r="N58" s="2"/>
    </row>
    <row r="59" spans="1:14" ht="12.75">
      <c r="A59" s="1" t="s">
        <v>60</v>
      </c>
      <c r="B59" s="1" t="s">
        <v>21</v>
      </c>
      <c r="C59" s="1" t="s">
        <v>54</v>
      </c>
      <c r="D59" s="1">
        <v>20</v>
      </c>
      <c r="E59" s="1">
        <v>10</v>
      </c>
      <c r="F59" s="1">
        <v>600</v>
      </c>
      <c r="G59" s="1">
        <v>-600</v>
      </c>
      <c r="H59" s="1" t="s">
        <v>62</v>
      </c>
      <c r="M59" s="2"/>
      <c r="N59" s="2"/>
    </row>
    <row r="60" spans="1:14" ht="12.75">
      <c r="A60" s="1" t="s">
        <v>60</v>
      </c>
      <c r="B60" s="1" t="s">
        <v>39</v>
      </c>
      <c r="C60" s="1" t="s">
        <v>54</v>
      </c>
      <c r="D60" s="1">
        <v>20</v>
      </c>
      <c r="E60" s="1">
        <v>10</v>
      </c>
      <c r="F60" s="1">
        <v>600</v>
      </c>
      <c r="G60" s="1">
        <v>-600</v>
      </c>
      <c r="H60" s="1" t="s">
        <v>57</v>
      </c>
      <c r="M60" s="2"/>
      <c r="N60" s="2"/>
    </row>
    <row r="61" spans="1:14" ht="12.75">
      <c r="A61" s="1" t="s">
        <v>60</v>
      </c>
      <c r="B61" s="1" t="s">
        <v>40</v>
      </c>
      <c r="C61" s="1" t="s">
        <v>54</v>
      </c>
      <c r="D61" s="1">
        <v>20</v>
      </c>
      <c r="E61" s="1">
        <v>10</v>
      </c>
      <c r="F61" s="1">
        <v>600</v>
      </c>
      <c r="G61" s="1">
        <v>-600</v>
      </c>
      <c r="H61" s="1" t="s">
        <v>63</v>
      </c>
      <c r="M61" s="2"/>
      <c r="N61" s="2"/>
    </row>
    <row r="62" spans="1:14" ht="12.75">
      <c r="A62" s="1" t="s">
        <v>60</v>
      </c>
      <c r="B62" s="1" t="s">
        <v>41</v>
      </c>
      <c r="C62" s="1" t="s">
        <v>64</v>
      </c>
      <c r="D62" s="1">
        <v>20</v>
      </c>
      <c r="E62" s="1">
        <v>10</v>
      </c>
      <c r="F62" s="1">
        <v>300</v>
      </c>
      <c r="G62" s="1">
        <v>-700</v>
      </c>
      <c r="H62" s="1" t="s">
        <v>65</v>
      </c>
      <c r="M62" s="2"/>
      <c r="N62" s="2"/>
    </row>
    <row r="63" spans="1:14" ht="12.75">
      <c r="A63" s="1" t="s">
        <v>58</v>
      </c>
      <c r="B63" s="1" t="s">
        <v>43</v>
      </c>
      <c r="C63" s="1" t="s">
        <v>54</v>
      </c>
      <c r="D63" s="1">
        <v>20</v>
      </c>
      <c r="E63" s="1">
        <v>10</v>
      </c>
      <c r="F63" s="1">
        <v>500</v>
      </c>
      <c r="G63" s="1">
        <v>-500</v>
      </c>
      <c r="H63" s="1" t="s">
        <v>66</v>
      </c>
      <c r="M63" s="2"/>
      <c r="N63" s="2"/>
    </row>
    <row r="64" spans="1:14" ht="12.75">
      <c r="A64" s="1" t="s">
        <v>58</v>
      </c>
      <c r="B64" s="1" t="s">
        <v>44</v>
      </c>
      <c r="C64" s="1" t="s">
        <v>64</v>
      </c>
      <c r="D64" s="1">
        <v>20</v>
      </c>
      <c r="E64" s="1">
        <v>10</v>
      </c>
      <c r="F64" s="1">
        <v>500</v>
      </c>
      <c r="G64" s="1">
        <v>-500</v>
      </c>
      <c r="H64" s="1" t="s">
        <v>67</v>
      </c>
      <c r="M64" s="2"/>
      <c r="N64" s="2"/>
    </row>
    <row r="65" spans="13:14" ht="12.75">
      <c r="M65" s="2"/>
      <c r="N65" s="2"/>
    </row>
    <row r="66" spans="13:14" ht="12.75">
      <c r="M66" s="2"/>
      <c r="N66" s="2"/>
    </row>
    <row r="67" spans="13:14" ht="12.75">
      <c r="M67" s="2"/>
      <c r="N6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2008-04-01T20:24:21Z</dcterms:created>
  <dcterms:modified xsi:type="dcterms:W3CDTF">2008-04-01T20:29:07Z</dcterms:modified>
  <cp:category/>
  <cp:version/>
  <cp:contentType/>
  <cp:contentStatus/>
</cp:coreProperties>
</file>