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<sst xmlns="http://schemas.openxmlformats.org/spreadsheetml/2006/main" count="165" uniqueCount="69">
  <si>
    <t>violarite60846lviolarite60846lviolarite60846lviolarite60846lviolarite60846lviolarite60846lviolarite60846lviolarite60846lviolarite60846lviolarite60846lviolarite60846lviolarite60846l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</si>
  <si>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</si>
  <si>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</si>
  <si>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</si>
  <si>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</si>
  <si>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</si>
  <si>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</si>
  <si>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</si>
  <si>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</si>
  <si>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</si>
  <si>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</si>
  <si>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</si>
  <si>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</si>
  <si>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Ox</t>
  </si>
  <si>
    <t>Wt</t>
  </si>
  <si>
    <t>Percents</t>
  </si>
  <si>
    <t>Average</t>
  </si>
  <si>
    <t>Standard</t>
  </si>
  <si>
    <t>Dev</t>
  </si>
  <si>
    <t>Si</t>
  </si>
  <si>
    <t>S</t>
  </si>
  <si>
    <t>Cr</t>
  </si>
  <si>
    <t>Fe</t>
  </si>
  <si>
    <t>Co</t>
  </si>
  <si>
    <t>Ni</t>
  </si>
  <si>
    <t>Totals</t>
  </si>
  <si>
    <t>Cation</t>
  </si>
  <si>
    <t>Numbers</t>
  </si>
  <si>
    <t>Normalized</t>
  </si>
  <si>
    <t>to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</si>
  <si>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</si>
  <si>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</si>
  <si>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</si>
  <si>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</si>
  <si>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</si>
  <si>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</si>
  <si>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</si>
  <si>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</si>
  <si>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</si>
  <si>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</si>
  <si>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</si>
  <si>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PET</t>
  </si>
  <si>
    <t>chalcopy</t>
  </si>
  <si>
    <t>cr</t>
  </si>
  <si>
    <t>LIF</t>
  </si>
  <si>
    <t>co</t>
  </si>
  <si>
    <t>NiS</t>
  </si>
  <si>
    <r>
      <t>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Ni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4</t>
    </r>
  </si>
  <si>
    <t>Cu</t>
  </si>
  <si>
    <t>Sum</t>
  </si>
  <si>
    <t>trace</t>
  </si>
  <si>
    <t>Atom weights</t>
  </si>
  <si>
    <t>Atom proportions</t>
  </si>
  <si>
    <t>Atoms normalized to 7 apfu</t>
  </si>
  <si>
    <t>not in the wds scan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</si>
  <si>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Ni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 xml:space="preserve">4.00  </t>
    </r>
    <r>
      <rPr>
        <sz val="14"/>
        <rFont val="Times New Roman"/>
        <family val="1"/>
      </rPr>
      <t xml:space="preserve"> ; trace amounts of Cu</t>
    </r>
  </si>
  <si>
    <t>#34</t>
  </si>
  <si>
    <t>#35</t>
  </si>
  <si>
    <t>#36</t>
  </si>
  <si>
    <t>#37</t>
  </si>
  <si>
    <t>#38</t>
  </si>
  <si>
    <t>not present in the wds scan</t>
  </si>
  <si>
    <t>renormalized to 2 S</t>
  </si>
  <si>
    <t>ideal</t>
  </si>
  <si>
    <t>FeS2</t>
  </si>
  <si>
    <t>measured</t>
  </si>
  <si>
    <r>
      <t>(Fe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Ni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2.00</t>
    </r>
  </si>
  <si>
    <t>Darker phase is pyrite</t>
  </si>
  <si>
    <t>Lighter phase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</si>
</sst>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4">
      <selection activeCell="R46" sqref="R4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1:2" ht="12.75">
      <c r="A2" s="5" t="s">
        <v>68</v>
      </c>
      <c r="B2" s="5"/>
    </row>
    <row r="3" spans="2:13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6" ht="12.7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</row>
    <row r="5" spans="1:21" ht="12.75">
      <c r="A5" s="1" t="s">
        <v>20</v>
      </c>
      <c r="B5" s="2">
        <v>41.93</v>
      </c>
      <c r="C5" s="2">
        <v>41.89</v>
      </c>
      <c r="D5" s="2">
        <v>40.2</v>
      </c>
      <c r="E5" s="2">
        <v>42.74</v>
      </c>
      <c r="F5" s="2">
        <v>42.52</v>
      </c>
      <c r="G5" s="2">
        <v>42.61</v>
      </c>
      <c r="H5" s="2">
        <v>42.54</v>
      </c>
      <c r="I5" s="2">
        <v>42.95</v>
      </c>
      <c r="J5" s="2">
        <v>43.07</v>
      </c>
      <c r="K5" s="2">
        <v>42.93</v>
      </c>
      <c r="L5" s="2">
        <v>42.45</v>
      </c>
      <c r="M5" s="2">
        <v>42.23</v>
      </c>
      <c r="N5" s="2"/>
      <c r="O5" s="2">
        <f>AVERAGE(B5:M5)</f>
        <v>42.33833333333333</v>
      </c>
      <c r="P5" s="2">
        <f>STDEV(B5:M5)</f>
        <v>0.7706412127492226</v>
      </c>
      <c r="Q5" s="2"/>
      <c r="R5" s="2"/>
      <c r="S5" s="2"/>
      <c r="T5" s="2"/>
      <c r="U5" s="2"/>
    </row>
    <row r="6" spans="1:21" ht="12.75">
      <c r="A6" s="1" t="s">
        <v>24</v>
      </c>
      <c r="B6" s="2">
        <v>37.96</v>
      </c>
      <c r="C6" s="2">
        <v>38.42</v>
      </c>
      <c r="D6" s="2">
        <v>38.02</v>
      </c>
      <c r="E6" s="2">
        <v>40</v>
      </c>
      <c r="F6" s="2">
        <v>40.1</v>
      </c>
      <c r="G6" s="2">
        <v>38.36</v>
      </c>
      <c r="H6" s="2">
        <v>39.14</v>
      </c>
      <c r="I6" s="2">
        <v>37.37</v>
      </c>
      <c r="J6" s="2">
        <v>39.16</v>
      </c>
      <c r="K6" s="2">
        <v>38.81</v>
      </c>
      <c r="L6" s="2">
        <v>39.83</v>
      </c>
      <c r="M6" s="2">
        <v>38.63</v>
      </c>
      <c r="N6" s="2"/>
      <c r="O6" s="2">
        <f aca="true" t="shared" si="0" ref="O6:O12">AVERAGE(B6:M6)</f>
        <v>38.81666666666666</v>
      </c>
      <c r="P6" s="2">
        <f aca="true" t="shared" si="1" ref="P6:P12">STDEV(B6:M6)</f>
        <v>0.8612183054821775</v>
      </c>
      <c r="Q6" s="2"/>
      <c r="R6" s="2"/>
      <c r="S6" s="2"/>
      <c r="T6" s="2"/>
      <c r="U6" s="2"/>
    </row>
    <row r="7" spans="1:21" ht="12.75">
      <c r="A7" s="1" t="s">
        <v>22</v>
      </c>
      <c r="B7" s="2">
        <v>18.64</v>
      </c>
      <c r="C7" s="2">
        <v>18.15</v>
      </c>
      <c r="D7" s="2">
        <v>19.08</v>
      </c>
      <c r="E7" s="2">
        <v>17.51</v>
      </c>
      <c r="F7" s="2">
        <v>17.23</v>
      </c>
      <c r="G7" s="2">
        <v>18.98</v>
      </c>
      <c r="H7" s="2">
        <v>17.55</v>
      </c>
      <c r="I7" s="2">
        <v>19.31</v>
      </c>
      <c r="J7" s="2">
        <v>17.59</v>
      </c>
      <c r="K7" s="2">
        <v>18.26</v>
      </c>
      <c r="L7" s="2">
        <v>17.43</v>
      </c>
      <c r="M7" s="2">
        <v>18.5</v>
      </c>
      <c r="N7" s="2"/>
      <c r="O7" s="2">
        <f t="shared" si="0"/>
        <v>18.18583333333333</v>
      </c>
      <c r="P7" s="2">
        <f t="shared" si="1"/>
        <v>0.7202708875938568</v>
      </c>
      <c r="Q7" s="2"/>
      <c r="R7" s="2"/>
      <c r="S7" s="2"/>
      <c r="T7" s="2"/>
      <c r="U7" s="2"/>
    </row>
    <row r="8" spans="1:21" ht="12.75">
      <c r="A8" s="1" t="s">
        <v>23</v>
      </c>
      <c r="B8" s="2">
        <v>0.28</v>
      </c>
      <c r="C8" s="2">
        <v>0.25</v>
      </c>
      <c r="D8" s="2">
        <v>0.22</v>
      </c>
      <c r="E8" s="2">
        <v>0.14</v>
      </c>
      <c r="F8" s="2">
        <v>0.3</v>
      </c>
      <c r="G8" s="2">
        <v>0.17</v>
      </c>
      <c r="H8" s="2">
        <v>0.28</v>
      </c>
      <c r="I8" s="2">
        <v>0.34</v>
      </c>
      <c r="J8" s="2">
        <v>0.3</v>
      </c>
      <c r="K8" s="2">
        <v>0.18</v>
      </c>
      <c r="L8" s="2">
        <v>0.25</v>
      </c>
      <c r="M8" s="2">
        <v>0.19</v>
      </c>
      <c r="N8" s="2"/>
      <c r="O8" s="2">
        <f t="shared" si="0"/>
        <v>0.24166666666666667</v>
      </c>
      <c r="P8" s="2">
        <f t="shared" si="1"/>
        <v>0.061766912786309136</v>
      </c>
      <c r="Q8" s="2"/>
      <c r="R8" s="2"/>
      <c r="S8" s="2"/>
      <c r="T8" s="2"/>
      <c r="U8" s="2"/>
    </row>
    <row r="9" spans="1:21" ht="12.75">
      <c r="A9" s="1" t="s">
        <v>48</v>
      </c>
      <c r="B9" s="2">
        <v>0.02</v>
      </c>
      <c r="C9" s="2">
        <v>0.15</v>
      </c>
      <c r="D9" s="2">
        <v>0.18</v>
      </c>
      <c r="E9" s="2">
        <v>0.08</v>
      </c>
      <c r="F9" s="2">
        <v>-0.01</v>
      </c>
      <c r="G9" s="2">
        <v>0.11</v>
      </c>
      <c r="H9" s="2">
        <v>0.04</v>
      </c>
      <c r="I9" s="2">
        <v>0.09</v>
      </c>
      <c r="J9" s="2">
        <v>0.11</v>
      </c>
      <c r="K9" s="2">
        <v>0.14</v>
      </c>
      <c r="L9" s="2">
        <v>0.08</v>
      </c>
      <c r="M9" s="2">
        <v>0.18</v>
      </c>
      <c r="N9" s="2"/>
      <c r="O9" s="2">
        <f t="shared" si="0"/>
        <v>0.09749999999999999</v>
      </c>
      <c r="P9" s="2">
        <f t="shared" si="1"/>
        <v>0.06032111043106191</v>
      </c>
      <c r="Q9" s="2"/>
      <c r="R9" s="2"/>
      <c r="S9" s="2"/>
      <c r="T9" s="2"/>
      <c r="U9" s="2"/>
    </row>
    <row r="10" spans="1:21" ht="12.75">
      <c r="A10" s="1" t="s">
        <v>19</v>
      </c>
      <c r="B10" s="2">
        <v>0.29</v>
      </c>
      <c r="C10" s="2">
        <v>0.03</v>
      </c>
      <c r="D10" s="2">
        <v>0.03</v>
      </c>
      <c r="E10" s="2">
        <v>0.03</v>
      </c>
      <c r="F10" s="2">
        <v>0.03</v>
      </c>
      <c r="G10" s="2">
        <v>0.03</v>
      </c>
      <c r="H10" s="2">
        <v>0.01</v>
      </c>
      <c r="I10" s="2">
        <v>0.02</v>
      </c>
      <c r="J10" s="2">
        <v>0.02</v>
      </c>
      <c r="K10" s="2">
        <v>0.03</v>
      </c>
      <c r="L10" s="2">
        <v>0.03</v>
      </c>
      <c r="M10" s="2">
        <v>0.03</v>
      </c>
      <c r="N10" s="2"/>
      <c r="O10" s="2">
        <f t="shared" si="0"/>
        <v>0.048333333333333346</v>
      </c>
      <c r="P10" s="2">
        <f t="shared" si="1"/>
        <v>0.0763762615825973</v>
      </c>
      <c r="Q10" s="2" t="s">
        <v>54</v>
      </c>
      <c r="R10" s="2"/>
      <c r="S10" s="2"/>
      <c r="T10" s="2"/>
      <c r="U10" s="2"/>
    </row>
    <row r="11" spans="1:21" ht="12.75">
      <c r="A11" s="1" t="s">
        <v>21</v>
      </c>
      <c r="B11" s="2">
        <v>0</v>
      </c>
      <c r="C11" s="2">
        <v>0.03</v>
      </c>
      <c r="D11" s="2">
        <v>0.01</v>
      </c>
      <c r="E11" s="2">
        <v>0.01</v>
      </c>
      <c r="F11" s="2">
        <v>0</v>
      </c>
      <c r="G11" s="2">
        <v>0.02</v>
      </c>
      <c r="H11" s="2">
        <v>0</v>
      </c>
      <c r="I11" s="2">
        <v>0</v>
      </c>
      <c r="J11" s="2">
        <v>0.02</v>
      </c>
      <c r="K11" s="2">
        <v>0</v>
      </c>
      <c r="L11" s="2">
        <v>0.02</v>
      </c>
      <c r="M11" s="2">
        <v>0</v>
      </c>
      <c r="N11" s="2"/>
      <c r="O11" s="2">
        <f t="shared" si="0"/>
        <v>0.009166666666666668</v>
      </c>
      <c r="P11" s="2">
        <f t="shared" si="1"/>
        <v>0.010836246694508316</v>
      </c>
      <c r="Q11" s="2" t="s">
        <v>54</v>
      </c>
      <c r="R11" s="2"/>
      <c r="S11" s="2"/>
      <c r="T11" s="2"/>
      <c r="U11" s="2"/>
    </row>
    <row r="12" spans="1:21" ht="12.75">
      <c r="A12" s="1" t="s">
        <v>25</v>
      </c>
      <c r="B12" s="2">
        <f>SUM(B5:B11)</f>
        <v>99.12</v>
      </c>
      <c r="C12" s="2">
        <f aca="true" t="shared" si="2" ref="C12:M12">SUM(C5:C11)</f>
        <v>98.92000000000002</v>
      </c>
      <c r="D12" s="2">
        <f t="shared" si="2"/>
        <v>97.74000000000001</v>
      </c>
      <c r="E12" s="2">
        <f t="shared" si="2"/>
        <v>100.51000000000002</v>
      </c>
      <c r="F12" s="2">
        <f t="shared" si="2"/>
        <v>100.17</v>
      </c>
      <c r="G12" s="2">
        <f t="shared" si="2"/>
        <v>100.28</v>
      </c>
      <c r="H12" s="2">
        <f t="shared" si="2"/>
        <v>99.56000000000002</v>
      </c>
      <c r="I12" s="2">
        <f t="shared" si="2"/>
        <v>100.08</v>
      </c>
      <c r="J12" s="2">
        <f t="shared" si="2"/>
        <v>100.26999999999998</v>
      </c>
      <c r="K12" s="2">
        <f t="shared" si="2"/>
        <v>100.35000000000002</v>
      </c>
      <c r="L12" s="2">
        <f t="shared" si="2"/>
        <v>100.09</v>
      </c>
      <c r="M12" s="2">
        <f t="shared" si="2"/>
        <v>99.76</v>
      </c>
      <c r="N12" s="2"/>
      <c r="O12" s="2">
        <f t="shared" si="0"/>
        <v>99.73750000000001</v>
      </c>
      <c r="P12" s="2">
        <f t="shared" si="1"/>
        <v>0.8005693996379928</v>
      </c>
      <c r="Q12" s="2"/>
      <c r="R12" s="2"/>
      <c r="S12" s="2"/>
      <c r="T12" s="2"/>
      <c r="U12" s="2"/>
    </row>
    <row r="13" spans="2:21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1" t="s">
        <v>51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1" t="s">
        <v>20</v>
      </c>
      <c r="B15" s="2">
        <v>32.065</v>
      </c>
      <c r="C15" s="2">
        <v>32.065</v>
      </c>
      <c r="D15" s="2">
        <v>32.065</v>
      </c>
      <c r="E15" s="2">
        <v>32.065</v>
      </c>
      <c r="F15" s="2">
        <v>32.065</v>
      </c>
      <c r="G15" s="2">
        <v>32.065</v>
      </c>
      <c r="H15" s="2">
        <v>32.065</v>
      </c>
      <c r="I15" s="2">
        <v>32.065</v>
      </c>
      <c r="J15" s="2">
        <v>32.065</v>
      </c>
      <c r="K15" s="2">
        <v>32.065</v>
      </c>
      <c r="L15" s="2">
        <v>32.065</v>
      </c>
      <c r="M15" s="2">
        <v>32.065</v>
      </c>
      <c r="N15" s="2"/>
      <c r="O15" s="2"/>
      <c r="P15" s="2"/>
      <c r="Q15" s="2"/>
      <c r="R15" s="2"/>
      <c r="S15" s="2"/>
      <c r="T15" s="2"/>
      <c r="U15" s="2"/>
    </row>
    <row r="16" spans="1:21" ht="12.75">
      <c r="A16" s="1" t="s">
        <v>24</v>
      </c>
      <c r="B16" s="2">
        <v>58.693</v>
      </c>
      <c r="C16" s="2">
        <v>58.693</v>
      </c>
      <c r="D16" s="2">
        <v>58.693</v>
      </c>
      <c r="E16" s="2">
        <v>58.693</v>
      </c>
      <c r="F16" s="2">
        <v>58.693</v>
      </c>
      <c r="G16" s="2">
        <v>58.693</v>
      </c>
      <c r="H16" s="2">
        <v>58.693</v>
      </c>
      <c r="I16" s="2">
        <v>58.693</v>
      </c>
      <c r="J16" s="2">
        <v>58.693</v>
      </c>
      <c r="K16" s="2">
        <v>58.693</v>
      </c>
      <c r="L16" s="2">
        <v>58.693</v>
      </c>
      <c r="M16" s="2">
        <v>58.693</v>
      </c>
      <c r="N16" s="2"/>
      <c r="O16" s="2"/>
      <c r="P16" s="2"/>
      <c r="Q16" s="2"/>
      <c r="R16" s="2"/>
      <c r="S16" s="2"/>
      <c r="T16" s="2"/>
      <c r="U16" s="2"/>
    </row>
    <row r="17" spans="1:21" ht="12.75">
      <c r="A17" s="1" t="s">
        <v>22</v>
      </c>
      <c r="B17" s="2">
        <v>55.845</v>
      </c>
      <c r="C17" s="2">
        <v>55.845</v>
      </c>
      <c r="D17" s="2">
        <v>55.845</v>
      </c>
      <c r="E17" s="2">
        <v>55.845</v>
      </c>
      <c r="F17" s="2">
        <v>55.845</v>
      </c>
      <c r="G17" s="2">
        <v>55.845</v>
      </c>
      <c r="H17" s="2">
        <v>55.845</v>
      </c>
      <c r="I17" s="2">
        <v>55.845</v>
      </c>
      <c r="J17" s="2">
        <v>55.845</v>
      </c>
      <c r="K17" s="2">
        <v>55.845</v>
      </c>
      <c r="L17" s="2">
        <v>55.845</v>
      </c>
      <c r="M17" s="2">
        <v>55.845</v>
      </c>
      <c r="N17" s="2"/>
      <c r="O17" s="2"/>
      <c r="P17" s="2"/>
      <c r="Q17" s="2"/>
      <c r="R17" s="2"/>
      <c r="S17" s="2"/>
      <c r="T17" s="2"/>
      <c r="U17" s="2"/>
    </row>
    <row r="18" spans="1:21" ht="12.75">
      <c r="A18" s="1" t="s">
        <v>23</v>
      </c>
      <c r="B18" s="2">
        <v>58.933</v>
      </c>
      <c r="C18" s="2">
        <v>58.933</v>
      </c>
      <c r="D18" s="2">
        <v>58.933</v>
      </c>
      <c r="E18" s="2">
        <v>58.933</v>
      </c>
      <c r="F18" s="2">
        <v>58.933</v>
      </c>
      <c r="G18" s="2">
        <v>58.933</v>
      </c>
      <c r="H18" s="2">
        <v>58.933</v>
      </c>
      <c r="I18" s="2">
        <v>58.933</v>
      </c>
      <c r="J18" s="2">
        <v>58.933</v>
      </c>
      <c r="K18" s="2">
        <v>58.933</v>
      </c>
      <c r="L18" s="2">
        <v>58.933</v>
      </c>
      <c r="M18" s="2">
        <v>58.933</v>
      </c>
      <c r="N18" s="2"/>
      <c r="O18" s="2"/>
      <c r="P18" s="2"/>
      <c r="Q18" s="2"/>
      <c r="R18" s="2"/>
      <c r="S18" s="2"/>
      <c r="T18" s="2"/>
      <c r="U18" s="2"/>
    </row>
    <row r="19" spans="1:21" ht="12.75">
      <c r="A19" s="1" t="s">
        <v>48</v>
      </c>
      <c r="B19" s="2">
        <v>63.546</v>
      </c>
      <c r="C19" s="2">
        <v>63.546</v>
      </c>
      <c r="D19" s="2">
        <v>63.546</v>
      </c>
      <c r="E19" s="2">
        <v>63.546</v>
      </c>
      <c r="F19" s="2">
        <v>63.546</v>
      </c>
      <c r="G19" s="2">
        <v>63.546</v>
      </c>
      <c r="H19" s="2">
        <v>63.546</v>
      </c>
      <c r="I19" s="2">
        <v>63.546</v>
      </c>
      <c r="J19" s="2">
        <v>63.546</v>
      </c>
      <c r="K19" s="2">
        <v>63.546</v>
      </c>
      <c r="L19" s="2">
        <v>63.546</v>
      </c>
      <c r="M19" s="2">
        <v>63.546</v>
      </c>
      <c r="N19" s="2"/>
      <c r="O19" s="2"/>
      <c r="P19" s="2"/>
      <c r="Q19" s="2"/>
      <c r="R19" s="2"/>
      <c r="S19" s="2"/>
      <c r="T19" s="2"/>
      <c r="U19" s="2"/>
    </row>
    <row r="20" spans="2:2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1" t="s">
        <v>52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1" t="s">
        <v>20</v>
      </c>
      <c r="B22" s="2">
        <f>B5/B15</f>
        <v>1.307656323093716</v>
      </c>
      <c r="C22" s="2">
        <f aca="true" t="shared" si="3" ref="C22:M22">C5/C15</f>
        <v>1.3064088570092</v>
      </c>
      <c r="D22" s="2">
        <f t="shared" si="3"/>
        <v>1.2537034149384065</v>
      </c>
      <c r="E22" s="2">
        <f t="shared" si="3"/>
        <v>1.3329175113051615</v>
      </c>
      <c r="F22" s="2">
        <f t="shared" si="3"/>
        <v>1.3260564478403245</v>
      </c>
      <c r="G22" s="2">
        <f t="shared" si="3"/>
        <v>1.328863246530485</v>
      </c>
      <c r="H22" s="2">
        <f t="shared" si="3"/>
        <v>1.3266801808825823</v>
      </c>
      <c r="I22" s="2">
        <f t="shared" si="3"/>
        <v>1.3394667082488696</v>
      </c>
      <c r="J22" s="2">
        <f t="shared" si="3"/>
        <v>1.343209106502417</v>
      </c>
      <c r="K22" s="2">
        <f t="shared" si="3"/>
        <v>1.3388429752066116</v>
      </c>
      <c r="L22" s="2">
        <f t="shared" si="3"/>
        <v>1.3238733821924218</v>
      </c>
      <c r="M22" s="2">
        <f t="shared" si="3"/>
        <v>1.3170123187275846</v>
      </c>
      <c r="N22" s="2"/>
      <c r="O22" s="2"/>
      <c r="P22" s="2"/>
      <c r="Q22" s="2"/>
      <c r="R22" s="2"/>
      <c r="S22" s="2"/>
      <c r="T22" s="2"/>
      <c r="U22" s="2"/>
    </row>
    <row r="23" spans="1:21" ht="12.75">
      <c r="A23" s="1" t="s">
        <v>24</v>
      </c>
      <c r="B23" s="2">
        <f>B6/B16</f>
        <v>0.6467551496771335</v>
      </c>
      <c r="C23" s="2">
        <f>C6/C16</f>
        <v>0.6545925408481421</v>
      </c>
      <c r="D23" s="2">
        <f>D6/D16</f>
        <v>0.6477774180907434</v>
      </c>
      <c r="E23" s="2">
        <f>E6/E16</f>
        <v>0.6815122757398668</v>
      </c>
      <c r="F23" s="2">
        <f>F6/F16</f>
        <v>0.6832160564292165</v>
      </c>
      <c r="G23" s="2">
        <f>G6/G16</f>
        <v>0.6535702724345323</v>
      </c>
      <c r="H23" s="2">
        <f>H6/H16</f>
        <v>0.6668597618114597</v>
      </c>
      <c r="I23" s="2">
        <f>I6/I16</f>
        <v>0.6367028436099705</v>
      </c>
      <c r="J23" s="2">
        <f>J6/J16</f>
        <v>0.6672005179493296</v>
      </c>
      <c r="K23" s="2">
        <f>K6/K16</f>
        <v>0.6612372855366058</v>
      </c>
      <c r="L23" s="2">
        <f>L6/L16</f>
        <v>0.6786158485679723</v>
      </c>
      <c r="M23" s="2">
        <f>M6/M16</f>
        <v>0.6581704802957764</v>
      </c>
      <c r="N23" s="2"/>
      <c r="O23" s="2"/>
      <c r="P23" s="2"/>
      <c r="Q23" s="2"/>
      <c r="R23" s="2"/>
      <c r="S23" s="2"/>
      <c r="T23" s="2"/>
      <c r="U23" s="2"/>
    </row>
    <row r="24" spans="1:21" ht="12.75">
      <c r="A24" s="1" t="s">
        <v>22</v>
      </c>
      <c r="B24" s="2">
        <f>B7/B17</f>
        <v>0.33378100098486885</v>
      </c>
      <c r="C24" s="2">
        <f>C7/C17</f>
        <v>0.325006715014773</v>
      </c>
      <c r="D24" s="2">
        <f>D7/D17</f>
        <v>0.3416599516518936</v>
      </c>
      <c r="E24" s="2">
        <f>E7/E17</f>
        <v>0.31354642313546427</v>
      </c>
      <c r="F24" s="2">
        <f>F7/F17</f>
        <v>0.30853254543826664</v>
      </c>
      <c r="G24" s="2">
        <f>G7/G17</f>
        <v>0.33986928104575165</v>
      </c>
      <c r="H24" s="2">
        <f>H7/H17</f>
        <v>0.31426269137792107</v>
      </c>
      <c r="I24" s="2">
        <f>I7/I17</f>
        <v>0.34577849404602023</v>
      </c>
      <c r="J24" s="2">
        <f>J7/J17</f>
        <v>0.31497895962037786</v>
      </c>
      <c r="K24" s="2">
        <f>K7/K17</f>
        <v>0.32697645268152925</v>
      </c>
      <c r="L24" s="2">
        <f>L7/L17</f>
        <v>0.3121138866505506</v>
      </c>
      <c r="M24" s="2">
        <f>M7/M17</f>
        <v>0.33127406213627003</v>
      </c>
      <c r="N24" s="2"/>
      <c r="O24" s="2"/>
      <c r="P24" s="2"/>
      <c r="Q24" s="2"/>
      <c r="R24" s="2"/>
      <c r="S24" s="2"/>
      <c r="T24" s="2"/>
      <c r="U24" s="2"/>
    </row>
    <row r="25" spans="1:21" ht="12.75">
      <c r="A25" s="1" t="s">
        <v>23</v>
      </c>
      <c r="B25" s="2">
        <f aca="true" t="shared" si="4" ref="B25:M26">B8/B18</f>
        <v>0.004751158094785605</v>
      </c>
      <c r="C25" s="2">
        <f t="shared" si="4"/>
        <v>0.004242105441772861</v>
      </c>
      <c r="D25" s="2">
        <f t="shared" si="4"/>
        <v>0.0037330527887601173</v>
      </c>
      <c r="E25" s="2">
        <f t="shared" si="4"/>
        <v>0.0023755790473928024</v>
      </c>
      <c r="F25" s="2">
        <f t="shared" si="4"/>
        <v>0.005090526530127433</v>
      </c>
      <c r="G25" s="2">
        <f t="shared" si="4"/>
        <v>0.0028846317004055455</v>
      </c>
      <c r="H25" s="2">
        <f t="shared" si="4"/>
        <v>0.004751158094785605</v>
      </c>
      <c r="I25" s="2">
        <f t="shared" si="4"/>
        <v>0.005769263400811091</v>
      </c>
      <c r="J25" s="2">
        <f t="shared" si="4"/>
        <v>0.005090526530127433</v>
      </c>
      <c r="K25" s="2">
        <f t="shared" si="4"/>
        <v>0.0030543159180764596</v>
      </c>
      <c r="L25" s="2">
        <f t="shared" si="4"/>
        <v>0.004242105441772861</v>
      </c>
      <c r="M25" s="2">
        <f t="shared" si="4"/>
        <v>0.003224000135747374</v>
      </c>
      <c r="N25" s="2"/>
      <c r="O25" s="2"/>
      <c r="P25" s="2"/>
      <c r="Q25" s="2"/>
      <c r="R25" s="2"/>
      <c r="S25" s="2"/>
      <c r="T25" s="2"/>
      <c r="U25" s="2"/>
    </row>
    <row r="26" spans="1:21" ht="12.75">
      <c r="A26" s="1" t="s">
        <v>48</v>
      </c>
      <c r="B26" s="2">
        <f aca="true" t="shared" si="5" ref="B26:M26">B9/B19</f>
        <v>0.0003147326346268845</v>
      </c>
      <c r="C26" s="2">
        <f t="shared" si="5"/>
        <v>0.0023604947597016335</v>
      </c>
      <c r="D26" s="2">
        <f t="shared" si="5"/>
        <v>0.00283259371164196</v>
      </c>
      <c r="E26" s="2">
        <f t="shared" si="5"/>
        <v>0.001258930538507538</v>
      </c>
      <c r="F26" s="2">
        <f t="shared" si="5"/>
        <v>-0.00015736631731344224</v>
      </c>
      <c r="G26" s="2">
        <f t="shared" si="5"/>
        <v>0.0017310294904478646</v>
      </c>
      <c r="H26" s="2">
        <f t="shared" si="5"/>
        <v>0.000629465269253769</v>
      </c>
      <c r="I26" s="2">
        <f t="shared" si="5"/>
        <v>0.00141629685582098</v>
      </c>
      <c r="J26" s="2">
        <f t="shared" si="5"/>
        <v>0.0017310294904478646</v>
      </c>
      <c r="K26" s="2">
        <f t="shared" si="5"/>
        <v>0.0022031284423881916</v>
      </c>
      <c r="L26" s="2">
        <f t="shared" si="5"/>
        <v>0.001258930538507538</v>
      </c>
      <c r="M26" s="2">
        <f t="shared" si="5"/>
        <v>0.00283259371164196</v>
      </c>
      <c r="N26" s="2"/>
      <c r="O26" s="2"/>
      <c r="P26" s="2"/>
      <c r="Q26" s="2"/>
      <c r="R26" s="2"/>
      <c r="S26" s="2"/>
      <c r="T26" s="2"/>
      <c r="U26" s="2"/>
    </row>
    <row r="27" spans="1:21" ht="12.75">
      <c r="A27" s="1" t="s">
        <v>49</v>
      </c>
      <c r="B27" s="2">
        <f>SUM(B22:B26)</f>
        <v>2.2932583644851303</v>
      </c>
      <c r="C27" s="2">
        <f aca="true" t="shared" si="6" ref="C27:M27">SUM(C22:C26)</f>
        <v>2.2926107130735893</v>
      </c>
      <c r="D27" s="2">
        <f t="shared" si="6"/>
        <v>2.2497064311814454</v>
      </c>
      <c r="E27" s="2">
        <f t="shared" si="6"/>
        <v>2.3316107197663927</v>
      </c>
      <c r="F27" s="2">
        <f t="shared" si="6"/>
        <v>2.3227382099206215</v>
      </c>
      <c r="G27" s="2">
        <f t="shared" si="6"/>
        <v>2.3269184612016223</v>
      </c>
      <c r="H27" s="2">
        <f t="shared" si="6"/>
        <v>2.3131832574360023</v>
      </c>
      <c r="I27" s="2">
        <f t="shared" si="6"/>
        <v>2.3291336061614927</v>
      </c>
      <c r="J27" s="2">
        <f t="shared" si="6"/>
        <v>2.3322101400926996</v>
      </c>
      <c r="K27" s="2">
        <f t="shared" si="6"/>
        <v>2.332314157785211</v>
      </c>
      <c r="L27" s="2">
        <f t="shared" si="6"/>
        <v>2.320104153391225</v>
      </c>
      <c r="M27" s="2">
        <f t="shared" si="6"/>
        <v>2.31251345500702</v>
      </c>
      <c r="N27" s="2"/>
      <c r="O27" s="2"/>
      <c r="P27" s="2"/>
      <c r="Q27" s="2"/>
      <c r="R27" s="2"/>
      <c r="S27" s="2"/>
      <c r="T27" s="2"/>
      <c r="U27" s="2"/>
    </row>
    <row r="28" spans="2:21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1" t="s">
        <v>53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" t="s">
        <v>20</v>
      </c>
      <c r="B30" s="2">
        <f>B22*7/B27</f>
        <v>3.991523329169727</v>
      </c>
      <c r="C30" s="2">
        <f aca="true" t="shared" si="7" ref="C30:M30">C22*7/C27</f>
        <v>3.9888420423563047</v>
      </c>
      <c r="D30" s="2">
        <f t="shared" si="7"/>
        <v>3.9009195968560757</v>
      </c>
      <c r="E30" s="2">
        <f t="shared" si="7"/>
        <v>4.001706845845587</v>
      </c>
      <c r="F30" s="2">
        <f t="shared" si="7"/>
        <v>3.9963156826009647</v>
      </c>
      <c r="G30" s="2">
        <f t="shared" si="7"/>
        <v>3.997580010134869</v>
      </c>
      <c r="H30" s="2">
        <f t="shared" si="7"/>
        <v>4.014710566629201</v>
      </c>
      <c r="I30" s="2">
        <f t="shared" si="7"/>
        <v>4.0256458165122435</v>
      </c>
      <c r="J30" s="2">
        <f t="shared" si="7"/>
        <v>4.031567989470791</v>
      </c>
      <c r="K30" s="2">
        <f t="shared" si="7"/>
        <v>4.0182840699924975</v>
      </c>
      <c r="L30" s="2">
        <f t="shared" si="7"/>
        <v>3.9942662323161207</v>
      </c>
      <c r="M30" s="2">
        <f t="shared" si="7"/>
        <v>3.9866086881060356</v>
      </c>
      <c r="N30" s="2"/>
      <c r="O30" s="2">
        <f aca="true" t="shared" si="8" ref="O30:O35">AVERAGE(B30:M30)</f>
        <v>3.9956642391658685</v>
      </c>
      <c r="P30" s="2">
        <f aca="true" t="shared" si="9" ref="P30:P35">STDEV(B30:M30)</f>
        <v>0.03334011429666644</v>
      </c>
      <c r="Q30" s="4">
        <v>4</v>
      </c>
      <c r="R30" s="2"/>
      <c r="S30" s="2"/>
      <c r="T30" s="2"/>
      <c r="U30" s="2"/>
    </row>
    <row r="31" spans="1:21" ht="12.75">
      <c r="A31" s="1" t="s">
        <v>24</v>
      </c>
      <c r="B31" s="2">
        <f>B23*7/B27</f>
        <v>1.9741718237475505</v>
      </c>
      <c r="C31" s="2">
        <f aca="true" t="shared" si="10" ref="C31:M31">C23*7/C27</f>
        <v>1.9986593274677393</v>
      </c>
      <c r="D31" s="2">
        <f t="shared" si="10"/>
        <v>2.015570504571975</v>
      </c>
      <c r="E31" s="2">
        <f t="shared" si="10"/>
        <v>2.0460473481855663</v>
      </c>
      <c r="F31" s="2">
        <f t="shared" si="10"/>
        <v>2.0589975979979056</v>
      </c>
      <c r="G31" s="2">
        <f t="shared" si="10"/>
        <v>1.9661161245328713</v>
      </c>
      <c r="H31" s="2">
        <f t="shared" si="10"/>
        <v>2.018006276707355</v>
      </c>
      <c r="I31" s="2">
        <f t="shared" si="10"/>
        <v>1.9135527019486784</v>
      </c>
      <c r="J31" s="2">
        <f t="shared" si="10"/>
        <v>2.0025655258748123</v>
      </c>
      <c r="K31" s="2">
        <f t="shared" si="10"/>
        <v>1.9845786997887385</v>
      </c>
      <c r="L31" s="2">
        <f t="shared" si="10"/>
        <v>2.0474559010777265</v>
      </c>
      <c r="M31" s="2">
        <f t="shared" si="10"/>
        <v>1.9922882403538051</v>
      </c>
      <c r="N31" s="2"/>
      <c r="O31" s="2">
        <f t="shared" si="8"/>
        <v>2.00150083935456</v>
      </c>
      <c r="P31" s="2">
        <f t="shared" si="9"/>
        <v>0.040437143016041045</v>
      </c>
      <c r="Q31" s="4">
        <v>2</v>
      </c>
      <c r="R31" s="2"/>
      <c r="S31" s="2"/>
      <c r="T31" s="2"/>
      <c r="U31" s="2"/>
    </row>
    <row r="32" spans="1:21" ht="12.75">
      <c r="A32" s="1" t="s">
        <v>22</v>
      </c>
      <c r="B32" s="2">
        <f>B24*7/B27</f>
        <v>1.018841593724505</v>
      </c>
      <c r="C32" s="2">
        <f aca="true" t="shared" si="11" ref="C32:M32">C24*7/C27</f>
        <v>0.9923389924551861</v>
      </c>
      <c r="D32" s="2">
        <f t="shared" si="11"/>
        <v>1.0630807773027005</v>
      </c>
      <c r="E32" s="2">
        <f t="shared" si="11"/>
        <v>0.9413342215925962</v>
      </c>
      <c r="F32" s="2">
        <f t="shared" si="11"/>
        <v>0.9298197312307848</v>
      </c>
      <c r="G32" s="2">
        <f t="shared" si="11"/>
        <v>1.0224187082566272</v>
      </c>
      <c r="H32" s="2">
        <f t="shared" si="11"/>
        <v>0.9510006751837773</v>
      </c>
      <c r="I32" s="2">
        <f t="shared" si="11"/>
        <v>1.039205931303847</v>
      </c>
      <c r="J32" s="2">
        <f t="shared" si="11"/>
        <v>0.9453919608011856</v>
      </c>
      <c r="K32" s="2">
        <f t="shared" si="11"/>
        <v>0.9813580049371247</v>
      </c>
      <c r="L32" s="2">
        <f t="shared" si="11"/>
        <v>0.9416806583275166</v>
      </c>
      <c r="M32" s="2">
        <f t="shared" si="11"/>
        <v>1.0027697049429063</v>
      </c>
      <c r="N32" s="2"/>
      <c r="O32" s="2">
        <f t="shared" si="8"/>
        <v>0.9857700800048965</v>
      </c>
      <c r="P32" s="2">
        <f t="shared" si="9"/>
        <v>0.04421944607711863</v>
      </c>
      <c r="Q32" s="4">
        <v>0.99</v>
      </c>
      <c r="R32" s="2"/>
      <c r="S32" s="2"/>
      <c r="T32" s="2"/>
      <c r="U32" s="2"/>
    </row>
    <row r="33" spans="1:21" ht="12.75">
      <c r="A33" s="1" t="s">
        <v>23</v>
      </c>
      <c r="B33" s="2">
        <f>B25*7/B27</f>
        <v>0.01450255548112485</v>
      </c>
      <c r="C33" s="2">
        <f aca="true" t="shared" si="12" ref="C33:M33">C25*7/C27</f>
        <v>0.01295236819887305</v>
      </c>
      <c r="D33" s="2">
        <f t="shared" si="12"/>
        <v>0.011615457536651923</v>
      </c>
      <c r="E33" s="2">
        <f t="shared" si="12"/>
        <v>0.007132002435387545</v>
      </c>
      <c r="F33" s="2">
        <f t="shared" si="12"/>
        <v>0.015341240592115543</v>
      </c>
      <c r="G33" s="2">
        <f t="shared" si="12"/>
        <v>0.008677752245951686</v>
      </c>
      <c r="H33" s="2">
        <f t="shared" si="12"/>
        <v>0.014377635907828359</v>
      </c>
      <c r="I33" s="2">
        <f t="shared" si="12"/>
        <v>0.017338998372117224</v>
      </c>
      <c r="J33" s="2">
        <f t="shared" si="12"/>
        <v>0.015278934388594881</v>
      </c>
      <c r="K33" s="2">
        <f t="shared" si="12"/>
        <v>0.009166951782704129</v>
      </c>
      <c r="L33" s="2">
        <f t="shared" si="12"/>
        <v>0.012798881485129077</v>
      </c>
      <c r="M33" s="2">
        <f t="shared" si="12"/>
        <v>0.009759078764003606</v>
      </c>
      <c r="N33" s="2"/>
      <c r="O33" s="2">
        <f t="shared" si="8"/>
        <v>0.012411821432540158</v>
      </c>
      <c r="P33" s="2">
        <f t="shared" si="9"/>
        <v>0.0031590661323005146</v>
      </c>
      <c r="Q33" s="4">
        <v>0.01</v>
      </c>
      <c r="R33" s="2"/>
      <c r="S33" s="2"/>
      <c r="T33" s="2"/>
      <c r="U33" s="2"/>
    </row>
    <row r="34" spans="1:21" ht="12.75">
      <c r="A34" s="1" t="s">
        <v>48</v>
      </c>
      <c r="B34" s="2">
        <f>B26*7/B27</f>
        <v>0.0009606978770936809</v>
      </c>
      <c r="C34" s="2">
        <f aca="true" t="shared" si="13" ref="C34:M34">C26*7/C27</f>
        <v>0.007207269521897701</v>
      </c>
      <c r="D34" s="2">
        <f t="shared" si="13"/>
        <v>0.008813663732596816</v>
      </c>
      <c r="E34" s="2">
        <f t="shared" si="13"/>
        <v>0.0037795819408634837</v>
      </c>
      <c r="F34" s="2">
        <f t="shared" si="13"/>
        <v>-0.0004742524217706571</v>
      </c>
      <c r="G34" s="2">
        <f t="shared" si="13"/>
        <v>0.005207404829680933</v>
      </c>
      <c r="H34" s="2">
        <f t="shared" si="13"/>
        <v>0.001904845571837833</v>
      </c>
      <c r="I34" s="2">
        <f t="shared" si="13"/>
        <v>0.004256551863113454</v>
      </c>
      <c r="J34" s="2">
        <f t="shared" si="13"/>
        <v>0.005195589464615492</v>
      </c>
      <c r="K34" s="2">
        <f t="shared" si="13"/>
        <v>0.00661227349893641</v>
      </c>
      <c r="L34" s="2">
        <f t="shared" si="13"/>
        <v>0.0037983267935070004</v>
      </c>
      <c r="M34" s="2">
        <f t="shared" si="13"/>
        <v>0.008574287833250045</v>
      </c>
      <c r="N34" s="2"/>
      <c r="O34" s="2">
        <f t="shared" si="8"/>
        <v>0.004653020042135182</v>
      </c>
      <c r="P34" s="2">
        <f t="shared" si="9"/>
        <v>0.002904183441553031</v>
      </c>
      <c r="Q34" s="2" t="s">
        <v>50</v>
      </c>
      <c r="R34" s="2"/>
      <c r="S34" s="2"/>
      <c r="T34" s="2"/>
      <c r="U34" s="2"/>
    </row>
    <row r="35" spans="1:21" ht="12.75">
      <c r="A35" s="1" t="s">
        <v>49</v>
      </c>
      <c r="B35" s="2">
        <f>SUM(B30:B34)</f>
        <v>7.000000000000001</v>
      </c>
      <c r="C35" s="2">
        <f aca="true" t="shared" si="14" ref="C35:M35">SUM(C30:C34)</f>
        <v>7.000000000000001</v>
      </c>
      <c r="D35" s="2">
        <f t="shared" si="14"/>
        <v>7.000000000000001</v>
      </c>
      <c r="E35" s="2">
        <f t="shared" si="14"/>
        <v>7</v>
      </c>
      <c r="F35" s="2">
        <f t="shared" si="14"/>
        <v>7</v>
      </c>
      <c r="G35" s="2">
        <f t="shared" si="14"/>
        <v>7</v>
      </c>
      <c r="H35" s="2">
        <f t="shared" si="14"/>
        <v>7</v>
      </c>
      <c r="I35" s="2">
        <f t="shared" si="14"/>
        <v>6.999999999999999</v>
      </c>
      <c r="J35" s="2">
        <f t="shared" si="14"/>
        <v>6.999999999999999</v>
      </c>
      <c r="K35" s="2">
        <f t="shared" si="14"/>
        <v>7.000000000000001</v>
      </c>
      <c r="L35" s="2">
        <f t="shared" si="14"/>
        <v>7</v>
      </c>
      <c r="M35" s="2">
        <f t="shared" si="14"/>
        <v>7.000000000000001</v>
      </c>
      <c r="N35" s="2"/>
      <c r="O35" s="2">
        <f t="shared" si="8"/>
        <v>7</v>
      </c>
      <c r="P35" s="2">
        <f t="shared" si="9"/>
        <v>0</v>
      </c>
      <c r="Q35" s="2"/>
      <c r="R35" s="2"/>
      <c r="S35" s="2"/>
      <c r="T35" s="2"/>
      <c r="U35" s="2"/>
    </row>
    <row r="36" spans="2:2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23.25">
      <c r="B38" s="2"/>
      <c r="C38" s="2"/>
      <c r="D38" s="2"/>
      <c r="E38" s="2"/>
      <c r="F38" s="2"/>
      <c r="G38" s="2"/>
      <c r="H38" s="2"/>
      <c r="I38" s="3" t="s">
        <v>47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ht="23.25">
      <c r="I39" s="3" t="s">
        <v>55</v>
      </c>
    </row>
    <row r="40" ht="13.5">
      <c r="I40"/>
    </row>
    <row r="41" spans="1:8" ht="12.75">
      <c r="A41" s="1" t="s">
        <v>30</v>
      </c>
      <c r="B41" s="1" t="s">
        <v>31</v>
      </c>
      <c r="C41" s="1" t="s">
        <v>32</v>
      </c>
      <c r="D41" s="1" t="s">
        <v>33</v>
      </c>
      <c r="E41" s="1" t="s">
        <v>34</v>
      </c>
      <c r="F41" s="1" t="s">
        <v>35</v>
      </c>
      <c r="G41" s="1" t="s">
        <v>36</v>
      </c>
      <c r="H41" s="1" t="s">
        <v>37</v>
      </c>
    </row>
    <row r="42" spans="1:8" ht="12.75">
      <c r="A42" s="1" t="s">
        <v>38</v>
      </c>
      <c r="B42" s="1" t="s">
        <v>19</v>
      </c>
      <c r="C42" s="1" t="s">
        <v>39</v>
      </c>
      <c r="D42" s="1">
        <v>20</v>
      </c>
      <c r="E42" s="1">
        <v>10</v>
      </c>
      <c r="F42" s="1">
        <v>600</v>
      </c>
      <c r="G42" s="1">
        <v>-600</v>
      </c>
      <c r="H42" s="1" t="s">
        <v>40</v>
      </c>
    </row>
    <row r="43" spans="1:8" ht="12.75">
      <c r="A43" s="1" t="s">
        <v>41</v>
      </c>
      <c r="B43" s="1" t="s">
        <v>20</v>
      </c>
      <c r="C43" s="1" t="s">
        <v>39</v>
      </c>
      <c r="D43" s="1">
        <v>20</v>
      </c>
      <c r="E43" s="1">
        <v>10</v>
      </c>
      <c r="F43" s="1">
        <v>250</v>
      </c>
      <c r="G43" s="1">
        <v>-250</v>
      </c>
      <c r="H43" s="1" t="s">
        <v>42</v>
      </c>
    </row>
    <row r="44" spans="1:8" ht="12.75">
      <c r="A44" s="1" t="s">
        <v>41</v>
      </c>
      <c r="B44" s="1" t="s">
        <v>21</v>
      </c>
      <c r="C44" s="1" t="s">
        <v>39</v>
      </c>
      <c r="D44" s="1">
        <v>20</v>
      </c>
      <c r="E44" s="1">
        <v>10</v>
      </c>
      <c r="F44" s="1">
        <v>600</v>
      </c>
      <c r="G44" s="1">
        <v>-600</v>
      </c>
      <c r="H44" s="1" t="s">
        <v>43</v>
      </c>
    </row>
    <row r="45" spans="1:8" ht="12.75">
      <c r="A45" s="1" t="s">
        <v>44</v>
      </c>
      <c r="B45" s="1" t="s">
        <v>22</v>
      </c>
      <c r="C45" s="1" t="s">
        <v>39</v>
      </c>
      <c r="D45" s="1">
        <v>20</v>
      </c>
      <c r="E45" s="1">
        <v>10</v>
      </c>
      <c r="F45" s="1">
        <v>500</v>
      </c>
      <c r="G45" s="1">
        <v>-500</v>
      </c>
      <c r="H45" s="1" t="s">
        <v>42</v>
      </c>
    </row>
    <row r="46" spans="1:8" ht="12.75">
      <c r="A46" s="1" t="s">
        <v>44</v>
      </c>
      <c r="B46" s="1" t="s">
        <v>23</v>
      </c>
      <c r="C46" s="1" t="s">
        <v>39</v>
      </c>
      <c r="D46" s="1">
        <v>20</v>
      </c>
      <c r="E46" s="1">
        <v>10</v>
      </c>
      <c r="F46" s="1">
        <v>500</v>
      </c>
      <c r="G46" s="1">
        <v>-250</v>
      </c>
      <c r="H46" s="1" t="s">
        <v>45</v>
      </c>
    </row>
    <row r="47" spans="1:8" ht="12.75">
      <c r="A47" s="1" t="s">
        <v>44</v>
      </c>
      <c r="B47" s="1" t="s">
        <v>24</v>
      </c>
      <c r="C47" s="1" t="s">
        <v>39</v>
      </c>
      <c r="D47" s="1">
        <v>20</v>
      </c>
      <c r="E47" s="1">
        <v>10</v>
      </c>
      <c r="F47" s="1">
        <v>300</v>
      </c>
      <c r="G47" s="1">
        <v>-250</v>
      </c>
      <c r="H47" s="1" t="s">
        <v>46</v>
      </c>
    </row>
    <row r="48" spans="1:8" ht="12.75">
      <c r="A48" s="1" t="s">
        <v>44</v>
      </c>
      <c r="B48" s="1" t="s">
        <v>48</v>
      </c>
      <c r="C48" s="1" t="s">
        <v>39</v>
      </c>
      <c r="D48" s="1">
        <v>20</v>
      </c>
      <c r="E48" s="1">
        <v>10</v>
      </c>
      <c r="F48" s="1">
        <v>500</v>
      </c>
      <c r="G48" s="1">
        <v>-500</v>
      </c>
      <c r="H48" s="1" t="s">
        <v>42</v>
      </c>
    </row>
    <row r="51" spans="1:3" ht="12.75">
      <c r="A51" s="5" t="s">
        <v>67</v>
      </c>
      <c r="B51" s="5"/>
      <c r="C51" s="5"/>
    </row>
    <row r="52" spans="2:6" ht="12.75">
      <c r="B52" s="1" t="s">
        <v>56</v>
      </c>
      <c r="C52" s="1" t="s">
        <v>57</v>
      </c>
      <c r="D52" s="1" t="s">
        <v>58</v>
      </c>
      <c r="E52" s="1" t="s">
        <v>59</v>
      </c>
      <c r="F52" s="1" t="s">
        <v>60</v>
      </c>
    </row>
    <row r="53" spans="1:6" ht="12.75">
      <c r="A53" s="1" t="s">
        <v>13</v>
      </c>
      <c r="B53" s="1" t="s">
        <v>14</v>
      </c>
      <c r="C53" s="1" t="s">
        <v>15</v>
      </c>
      <c r="D53" s="1" t="s">
        <v>16</v>
      </c>
      <c r="E53" s="1" t="s">
        <v>17</v>
      </c>
      <c r="F53" s="1" t="s">
        <v>18</v>
      </c>
    </row>
    <row r="54" spans="1:15" ht="12.75">
      <c r="A54" s="1" t="s">
        <v>20</v>
      </c>
      <c r="B54" s="2">
        <v>53.97</v>
      </c>
      <c r="C54" s="2">
        <v>53.27</v>
      </c>
      <c r="D54" s="2">
        <v>51.65</v>
      </c>
      <c r="E54" s="2">
        <v>52.76</v>
      </c>
      <c r="F54" s="2">
        <v>53.36</v>
      </c>
      <c r="G54" s="2"/>
      <c r="H54" s="2">
        <f>AVERAGE(B54:F54)</f>
        <v>53.001999999999995</v>
      </c>
      <c r="I54" s="2">
        <f>STDEV(B54:F54)</f>
        <v>0.8694078444550399</v>
      </c>
      <c r="J54" s="2"/>
      <c r="K54" s="2"/>
      <c r="L54" s="2"/>
      <c r="M54" s="2"/>
      <c r="N54" s="2"/>
      <c r="O54" s="2"/>
    </row>
    <row r="55" spans="1:15" ht="12.75">
      <c r="A55" s="1" t="s">
        <v>22</v>
      </c>
      <c r="B55" s="2">
        <v>45.86</v>
      </c>
      <c r="C55" s="2">
        <v>46.1</v>
      </c>
      <c r="D55" s="2">
        <v>43.23</v>
      </c>
      <c r="E55" s="2">
        <v>44.29</v>
      </c>
      <c r="F55" s="2">
        <v>45.14</v>
      </c>
      <c r="G55" s="2"/>
      <c r="H55" s="2">
        <f aca="true" t="shared" si="15" ref="H55:H61">AVERAGE(B55:F55)</f>
        <v>44.924</v>
      </c>
      <c r="I55" s="2">
        <f aca="true" t="shared" si="16" ref="I55:I61">STDEV(B55:F55)</f>
        <v>1.1808175134200996</v>
      </c>
      <c r="J55" s="2"/>
      <c r="K55" s="2"/>
      <c r="L55" s="2"/>
      <c r="M55" s="2"/>
      <c r="N55" s="2"/>
      <c r="O55" s="2"/>
    </row>
    <row r="56" spans="1:15" ht="12.75">
      <c r="A56" s="1" t="s">
        <v>23</v>
      </c>
      <c r="B56" s="2">
        <v>0.59</v>
      </c>
      <c r="C56" s="2">
        <v>0.67</v>
      </c>
      <c r="D56" s="2">
        <v>1.12</v>
      </c>
      <c r="E56" s="2">
        <v>0.58</v>
      </c>
      <c r="F56" s="2">
        <v>0.55</v>
      </c>
      <c r="G56" s="2"/>
      <c r="H56" s="2">
        <f t="shared" si="15"/>
        <v>0.702</v>
      </c>
      <c r="I56" s="2">
        <f t="shared" si="16"/>
        <v>0.23784448700779282</v>
      </c>
      <c r="J56" s="2"/>
      <c r="K56" s="2"/>
      <c r="L56" s="2"/>
      <c r="M56" s="2"/>
      <c r="N56" s="2"/>
      <c r="O56" s="2"/>
    </row>
    <row r="57" spans="1:15" ht="12.75">
      <c r="A57" s="1" t="s">
        <v>24</v>
      </c>
      <c r="B57" s="2">
        <v>0.32</v>
      </c>
      <c r="C57" s="2">
        <v>0.17</v>
      </c>
      <c r="D57" s="2">
        <v>0.72</v>
      </c>
      <c r="E57" s="2">
        <v>1.75</v>
      </c>
      <c r="F57" s="2">
        <v>0.21</v>
      </c>
      <c r="G57" s="2"/>
      <c r="H57" s="2">
        <f t="shared" si="15"/>
        <v>0.634</v>
      </c>
      <c r="I57" s="2">
        <f t="shared" si="16"/>
        <v>0.660779842307557</v>
      </c>
      <c r="J57" s="2"/>
      <c r="K57" s="2"/>
      <c r="L57" s="2"/>
      <c r="M57" s="2"/>
      <c r="N57" s="2"/>
      <c r="O57" s="2"/>
    </row>
    <row r="58" spans="1:15" ht="12.75">
      <c r="A58" s="1" t="s">
        <v>19</v>
      </c>
      <c r="B58" s="2">
        <v>0</v>
      </c>
      <c r="C58" s="2">
        <v>0.02</v>
      </c>
      <c r="D58" s="2">
        <v>0.07</v>
      </c>
      <c r="E58" s="2">
        <v>0.02</v>
      </c>
      <c r="F58" s="2">
        <v>0.02</v>
      </c>
      <c r="G58" s="2"/>
      <c r="H58" s="2">
        <f t="shared" si="15"/>
        <v>0.026000000000000002</v>
      </c>
      <c r="I58" s="2">
        <f t="shared" si="16"/>
        <v>0.0260768096208106</v>
      </c>
      <c r="J58" s="2" t="s">
        <v>61</v>
      </c>
      <c r="K58" s="2"/>
      <c r="L58" s="2"/>
      <c r="M58" s="2"/>
      <c r="N58" s="2"/>
      <c r="O58" s="2"/>
    </row>
    <row r="59" spans="1:15" ht="12.75">
      <c r="A59" s="1" t="s">
        <v>21</v>
      </c>
      <c r="B59" s="2">
        <v>0</v>
      </c>
      <c r="C59" s="2">
        <v>0.03</v>
      </c>
      <c r="D59" s="2">
        <v>0</v>
      </c>
      <c r="E59" s="2">
        <v>0.03</v>
      </c>
      <c r="F59" s="2">
        <v>0</v>
      </c>
      <c r="G59" s="2"/>
      <c r="H59" s="2">
        <f t="shared" si="15"/>
        <v>0.012</v>
      </c>
      <c r="I59" s="2">
        <f t="shared" si="16"/>
        <v>0.016431676725154984</v>
      </c>
      <c r="J59" s="2" t="s">
        <v>61</v>
      </c>
      <c r="K59" s="2"/>
      <c r="L59" s="2"/>
      <c r="M59" s="2"/>
      <c r="N59" s="2"/>
      <c r="O59" s="2"/>
    </row>
    <row r="60" spans="1:15" ht="12.75">
      <c r="A60" s="1" t="s">
        <v>48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/>
      <c r="H60" s="2">
        <f t="shared" si="15"/>
        <v>0</v>
      </c>
      <c r="I60" s="2">
        <f t="shared" si="16"/>
        <v>0</v>
      </c>
      <c r="J60" s="2" t="s">
        <v>61</v>
      </c>
      <c r="K60" s="2"/>
      <c r="L60" s="2"/>
      <c r="M60" s="2"/>
      <c r="N60" s="2"/>
      <c r="O60" s="2"/>
    </row>
    <row r="61" spans="1:15" ht="12.75">
      <c r="A61" s="1" t="s">
        <v>25</v>
      </c>
      <c r="B61" s="2">
        <v>100.74</v>
      </c>
      <c r="C61" s="2">
        <v>100.26</v>
      </c>
      <c r="D61" s="2">
        <v>96.78</v>
      </c>
      <c r="E61" s="2">
        <v>99.42</v>
      </c>
      <c r="F61" s="2">
        <v>99.27</v>
      </c>
      <c r="G61" s="2"/>
      <c r="H61" s="2">
        <f t="shared" si="15"/>
        <v>99.294</v>
      </c>
      <c r="I61" s="2">
        <f t="shared" si="16"/>
        <v>1.529764687787326</v>
      </c>
      <c r="J61" s="2"/>
      <c r="K61" s="2"/>
      <c r="L61" s="2"/>
      <c r="M61" s="2"/>
      <c r="N61" s="2"/>
      <c r="O61" s="2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1" t="s">
        <v>26</v>
      </c>
      <c r="B63" s="2" t="s">
        <v>27</v>
      </c>
      <c r="C63" s="2" t="s">
        <v>28</v>
      </c>
      <c r="D63" s="2" t="s">
        <v>29</v>
      </c>
      <c r="E63" s="2">
        <v>4</v>
      </c>
      <c r="F63" s="2" t="s">
        <v>20</v>
      </c>
      <c r="G63" s="2"/>
      <c r="H63" s="2"/>
      <c r="I63" s="2"/>
      <c r="J63" s="2" t="s">
        <v>62</v>
      </c>
      <c r="K63" s="2"/>
      <c r="L63" s="2"/>
      <c r="M63" s="2"/>
      <c r="N63" s="2"/>
      <c r="O63" s="2"/>
    </row>
    <row r="64" spans="1:15" ht="12.75">
      <c r="A64" s="1" t="s">
        <v>22</v>
      </c>
      <c r="B64" s="2">
        <v>1.952</v>
      </c>
      <c r="C64" s="2">
        <v>1.988</v>
      </c>
      <c r="D64" s="2">
        <v>1.922</v>
      </c>
      <c r="E64" s="2">
        <v>1.928</v>
      </c>
      <c r="F64" s="2">
        <v>1.943</v>
      </c>
      <c r="G64" s="2"/>
      <c r="H64" s="2">
        <f aca="true" t="shared" si="17" ref="H64:H70">AVERAGE(B64:F64)</f>
        <v>1.9466</v>
      </c>
      <c r="I64" s="2">
        <f aca="true" t="shared" si="18" ref="I64:I70">STDEV(B64:F64)</f>
        <v>0.026015380066395987</v>
      </c>
      <c r="J64" s="4">
        <v>0.98</v>
      </c>
      <c r="K64" s="2"/>
      <c r="L64" s="2"/>
      <c r="M64" s="2"/>
      <c r="N64" s="2"/>
      <c r="O64" s="2"/>
    </row>
    <row r="65" spans="1:15" ht="12.75">
      <c r="A65" s="1" t="s">
        <v>23</v>
      </c>
      <c r="B65" s="2">
        <v>0.024</v>
      </c>
      <c r="C65" s="2">
        <v>0.027</v>
      </c>
      <c r="D65" s="2">
        <v>0.047</v>
      </c>
      <c r="E65" s="2">
        <v>0.024</v>
      </c>
      <c r="F65" s="2">
        <v>0.022</v>
      </c>
      <c r="G65" s="2"/>
      <c r="H65" s="2">
        <f t="shared" si="17"/>
        <v>0.0288</v>
      </c>
      <c r="I65" s="2">
        <f t="shared" si="18"/>
        <v>0.010329569206893392</v>
      </c>
      <c r="J65" s="4">
        <f>H65/2</f>
        <v>0.0144</v>
      </c>
      <c r="K65" s="2"/>
      <c r="L65" s="2"/>
      <c r="M65" s="2"/>
      <c r="N65" s="2"/>
      <c r="O65" s="2"/>
    </row>
    <row r="66" spans="1:15" ht="12.75">
      <c r="A66" s="1" t="s">
        <v>24</v>
      </c>
      <c r="B66" s="2">
        <v>0.013</v>
      </c>
      <c r="C66" s="2">
        <v>0.007</v>
      </c>
      <c r="D66" s="2">
        <v>0.03</v>
      </c>
      <c r="E66" s="2">
        <v>0.072</v>
      </c>
      <c r="F66" s="2">
        <v>0.008</v>
      </c>
      <c r="G66" s="2"/>
      <c r="H66" s="2">
        <f t="shared" si="17"/>
        <v>0.026000000000000002</v>
      </c>
      <c r="I66" s="2">
        <f t="shared" si="18"/>
        <v>0.0273221521846285</v>
      </c>
      <c r="J66" s="4">
        <f>H66/2</f>
        <v>0.013000000000000001</v>
      </c>
      <c r="K66" s="2"/>
      <c r="L66" s="2"/>
      <c r="M66" s="2"/>
      <c r="N66" s="2"/>
      <c r="O66" s="2"/>
    </row>
    <row r="67" spans="1:15" ht="12.75">
      <c r="A67" s="1" t="s">
        <v>19</v>
      </c>
      <c r="B67" s="2">
        <v>0</v>
      </c>
      <c r="C67" s="2">
        <v>0.002</v>
      </c>
      <c r="D67" s="2">
        <v>0.006</v>
      </c>
      <c r="E67" s="2">
        <v>0.002</v>
      </c>
      <c r="F67" s="2">
        <v>0.002</v>
      </c>
      <c r="G67" s="2"/>
      <c r="H67" s="2">
        <f t="shared" si="17"/>
        <v>0.0024000000000000002</v>
      </c>
      <c r="I67" s="2">
        <f t="shared" si="18"/>
        <v>0.002190890230020665</v>
      </c>
      <c r="J67" s="2"/>
      <c r="K67" s="2"/>
      <c r="L67" s="2"/>
      <c r="M67" s="2"/>
      <c r="N67" s="2"/>
      <c r="O67" s="2"/>
    </row>
    <row r="68" spans="1:15" ht="12.75">
      <c r="A68" s="1" t="s">
        <v>21</v>
      </c>
      <c r="B68" s="2">
        <v>0</v>
      </c>
      <c r="C68" s="2">
        <v>0.001</v>
      </c>
      <c r="D68" s="2">
        <v>0</v>
      </c>
      <c r="E68" s="2">
        <v>0.001</v>
      </c>
      <c r="F68" s="2">
        <v>0</v>
      </c>
      <c r="G68" s="2"/>
      <c r="H68" s="2">
        <f t="shared" si="17"/>
        <v>0.0004</v>
      </c>
      <c r="I68" s="2">
        <f t="shared" si="18"/>
        <v>0.0005477225575051661</v>
      </c>
      <c r="J68" s="2"/>
      <c r="K68" s="2"/>
      <c r="L68" s="2"/>
      <c r="M68" s="2"/>
      <c r="N68" s="2"/>
      <c r="O68" s="2"/>
    </row>
    <row r="69" spans="1:15" ht="12.75">
      <c r="A69" s="1" t="s">
        <v>48</v>
      </c>
      <c r="B69" s="2">
        <v>0</v>
      </c>
      <c r="C69" s="2">
        <v>0.001</v>
      </c>
      <c r="D69" s="2">
        <v>0</v>
      </c>
      <c r="E69" s="2">
        <v>0.001</v>
      </c>
      <c r="F69" s="2">
        <v>0</v>
      </c>
      <c r="G69" s="2"/>
      <c r="H69" s="2">
        <f t="shared" si="17"/>
        <v>0.0004</v>
      </c>
      <c r="I69" s="2">
        <f t="shared" si="18"/>
        <v>0.0005477225575051661</v>
      </c>
      <c r="J69" s="2"/>
      <c r="K69" s="2"/>
      <c r="L69" s="2"/>
      <c r="M69" s="2"/>
      <c r="N69" s="2"/>
      <c r="O69" s="2"/>
    </row>
    <row r="70" spans="1:15" ht="12.75">
      <c r="A70" s="1" t="s">
        <v>25</v>
      </c>
      <c r="B70" s="2">
        <v>1.988</v>
      </c>
      <c r="C70" s="2">
        <v>2.025</v>
      </c>
      <c r="D70" s="2">
        <v>2.006</v>
      </c>
      <c r="E70" s="2">
        <v>2.027</v>
      </c>
      <c r="F70" s="2">
        <v>1.975</v>
      </c>
      <c r="G70" s="2"/>
      <c r="H70" s="2">
        <f t="shared" si="17"/>
        <v>2.0042</v>
      </c>
      <c r="I70" s="2">
        <f t="shared" si="18"/>
        <v>0.022753021777348816</v>
      </c>
      <c r="J70" s="2"/>
      <c r="K70" s="2"/>
      <c r="L70" s="2"/>
      <c r="M70" s="2"/>
      <c r="N70" s="2"/>
      <c r="O70" s="2"/>
    </row>
    <row r="72" spans="6:8" ht="18.75">
      <c r="F72" s="1" t="s">
        <v>63</v>
      </c>
      <c r="H72" s="3" t="s">
        <v>64</v>
      </c>
    </row>
    <row r="73" spans="6:8" ht="20.25">
      <c r="F73" s="1" t="s">
        <v>65</v>
      </c>
      <c r="H73" s="3" t="s">
        <v>66</v>
      </c>
    </row>
    <row r="75" spans="1:8" ht="12.75">
      <c r="A75" s="1" t="s">
        <v>30</v>
      </c>
      <c r="B75" s="1" t="s">
        <v>31</v>
      </c>
      <c r="C75" s="1" t="s">
        <v>32</v>
      </c>
      <c r="D75" s="1" t="s">
        <v>33</v>
      </c>
      <c r="E75" s="1" t="s">
        <v>34</v>
      </c>
      <c r="F75" s="1" t="s">
        <v>35</v>
      </c>
      <c r="G75" s="1" t="s">
        <v>36</v>
      </c>
      <c r="H75" s="1" t="s">
        <v>37</v>
      </c>
    </row>
    <row r="76" spans="1:8" ht="12.75">
      <c r="A76" s="1" t="s">
        <v>38</v>
      </c>
      <c r="B76" s="1" t="s">
        <v>19</v>
      </c>
      <c r="C76" s="1" t="s">
        <v>39</v>
      </c>
      <c r="D76" s="1">
        <v>20</v>
      </c>
      <c r="E76" s="1">
        <v>10</v>
      </c>
      <c r="F76" s="1">
        <v>600</v>
      </c>
      <c r="G76" s="1">
        <v>-600</v>
      </c>
      <c r="H76" s="1" t="s">
        <v>40</v>
      </c>
    </row>
    <row r="77" spans="1:8" ht="12.75">
      <c r="A77" s="1" t="s">
        <v>41</v>
      </c>
      <c r="B77" s="1" t="s">
        <v>20</v>
      </c>
      <c r="C77" s="1" t="s">
        <v>39</v>
      </c>
      <c r="D77" s="1">
        <v>20</v>
      </c>
      <c r="E77" s="1">
        <v>10</v>
      </c>
      <c r="F77" s="1">
        <v>250</v>
      </c>
      <c r="G77" s="1">
        <v>-250</v>
      </c>
      <c r="H77" s="1" t="s">
        <v>42</v>
      </c>
    </row>
    <row r="78" spans="1:8" ht="12.75">
      <c r="A78" s="1" t="s">
        <v>41</v>
      </c>
      <c r="B78" s="1" t="s">
        <v>21</v>
      </c>
      <c r="C78" s="1" t="s">
        <v>39</v>
      </c>
      <c r="D78" s="1">
        <v>20</v>
      </c>
      <c r="E78" s="1">
        <v>10</v>
      </c>
      <c r="F78" s="1">
        <v>600</v>
      </c>
      <c r="G78" s="1">
        <v>-600</v>
      </c>
      <c r="H78" s="1" t="s">
        <v>43</v>
      </c>
    </row>
    <row r="79" spans="1:8" ht="12.75">
      <c r="A79" s="1" t="s">
        <v>44</v>
      </c>
      <c r="B79" s="1" t="s">
        <v>22</v>
      </c>
      <c r="C79" s="1" t="s">
        <v>39</v>
      </c>
      <c r="D79" s="1">
        <v>20</v>
      </c>
      <c r="E79" s="1">
        <v>10</v>
      </c>
      <c r="F79" s="1">
        <v>500</v>
      </c>
      <c r="G79" s="1">
        <v>-500</v>
      </c>
      <c r="H79" s="1" t="s">
        <v>42</v>
      </c>
    </row>
    <row r="80" spans="1:8" ht="12.75">
      <c r="A80" s="1" t="s">
        <v>44</v>
      </c>
      <c r="B80" s="1" t="s">
        <v>23</v>
      </c>
      <c r="C80" s="1" t="s">
        <v>39</v>
      </c>
      <c r="D80" s="1">
        <v>20</v>
      </c>
      <c r="E80" s="1">
        <v>10</v>
      </c>
      <c r="F80" s="1">
        <v>500</v>
      </c>
      <c r="G80" s="1">
        <v>-250</v>
      </c>
      <c r="H80" s="1" t="s">
        <v>45</v>
      </c>
    </row>
    <row r="81" spans="1:8" ht="12.75">
      <c r="A81" s="1" t="s">
        <v>44</v>
      </c>
      <c r="B81" s="1" t="s">
        <v>24</v>
      </c>
      <c r="C81" s="1" t="s">
        <v>39</v>
      </c>
      <c r="D81" s="1">
        <v>20</v>
      </c>
      <c r="E81" s="1">
        <v>10</v>
      </c>
      <c r="F81" s="1">
        <v>300</v>
      </c>
      <c r="G81" s="1">
        <v>-250</v>
      </c>
      <c r="H81" s="1" t="s">
        <v>46</v>
      </c>
    </row>
    <row r="82" spans="1:8" ht="12.75">
      <c r="A82" s="1" t="s">
        <v>44</v>
      </c>
      <c r="B82" s="1" t="s">
        <v>48</v>
      </c>
      <c r="C82" s="1" t="s">
        <v>39</v>
      </c>
      <c r="D82" s="1">
        <v>20</v>
      </c>
      <c r="E82" s="1">
        <v>10</v>
      </c>
      <c r="F82" s="1">
        <v>500</v>
      </c>
      <c r="G82" s="1">
        <v>-500</v>
      </c>
      <c r="H82" s="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2008-01-15T18:10:11Z</dcterms:created>
  <dcterms:modified xsi:type="dcterms:W3CDTF">2008-01-15T18:35:23Z</dcterms:modified>
  <cp:category/>
  <cp:version/>
  <cp:contentType/>
  <cp:contentStatus/>
</cp:coreProperties>
</file>