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05" windowHeight="100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<sst xmlns="http://schemas.openxmlformats.org/spreadsheetml/2006/main" count="209" uniqueCount="101">
  <si>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</si>
  <si>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</si>
  <si>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</si>
  <si>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</si>
  <si>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</si>
  <si>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</si>
  <si>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</si>
  <si>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</si>
  <si>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</si>
  <si>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</si>
  <si>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</si>
  <si>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</si>
  <si>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</si>
  <si>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</si>
  <si>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</si>
  <si>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</si>
  <si>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</si>
  <si>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</si>
  <si>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</si>
  <si>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</si>
  <si>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</si>
  <si>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</si>
  <si>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</si>
  <si>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</si>
  <si>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TiO2</t>
  </si>
  <si>
    <t>Cr2O3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</si>
  <si>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</si>
  <si>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</si>
  <si>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</si>
  <si>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</si>
  <si>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</si>
  <si>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</si>
  <si>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</si>
  <si>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</si>
  <si>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</si>
  <si>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</si>
  <si>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</si>
  <si>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</si>
  <si>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</si>
  <si>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</si>
  <si>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</si>
  <si>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</si>
  <si>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</si>
  <si>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</si>
  <si>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</si>
  <si>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</si>
  <si>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</si>
  <si>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</si>
  <si>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</si>
  <si>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</si>
  <si>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</si>
  <si>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</si>
  <si>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</si>
  <si>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</si>
  <si>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</si>
  <si>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</si>
  <si>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</si>
  <si>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</si>
  <si>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</si>
  <si>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</si>
  <si>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</si>
  <si>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</si>
  <si>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</si>
  <si>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apatite</t>
  </si>
  <si>
    <t>barite2</t>
  </si>
  <si>
    <t>scap-s</t>
  </si>
  <si>
    <t>kspar-OR1</t>
  </si>
  <si>
    <t>rutile1</t>
  </si>
  <si>
    <t>chrom-s</t>
  </si>
  <si>
    <t>rhod-791</t>
  </si>
  <si>
    <t>LIF</t>
  </si>
  <si>
    <t>fayalite</t>
  </si>
  <si>
    <t>as</t>
  </si>
  <si>
    <t>vivianite70331dvivianite70331dvivianite70331dvivianite70331d</t>
  </si>
  <si>
    <t>#9</t>
  </si>
  <si>
    <t>#10</t>
  </si>
  <si>
    <t>#11</t>
  </si>
  <si>
    <t>#12</t>
  </si>
  <si>
    <t>average</t>
  </si>
  <si>
    <t>stdev</t>
  </si>
  <si>
    <t>not present in the wds scan; the measured values are lower than the detection limit for the element</t>
  </si>
  <si>
    <t>8 O</t>
  </si>
  <si>
    <t>in formula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</si>
  <si>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</si>
  <si>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</si>
  <si>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</si>
  <si>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H2O*</t>
  </si>
  <si>
    <t>H</t>
  </si>
  <si>
    <t xml:space="preserve"> 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</si>
  <si>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1.77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1.21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</si>
  <si>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cation number normalized to 16 O (including H2O)</t>
  </si>
  <si>
    <t>H2O estimated by difference</t>
  </si>
  <si>
    <t>Light phase:</t>
  </si>
  <si>
    <t>dark phase from the BS picture</t>
  </si>
  <si>
    <t>trace</t>
  </si>
  <si>
    <r>
      <t>NaFe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</si>
  <si>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</si>
  <si>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is maricite</t>
  </si>
  <si>
    <t>dark phase</t>
  </si>
  <si>
    <t>light phase</t>
  </si>
  <si>
    <t>is maricite; trace amounts of Mn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</si>
</sst>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Q68" sqref="Q68"/>
    </sheetView>
  </sheetViews>
  <sheetFormatPr defaultColWidth="9.00390625" defaultRowHeight="13.5"/>
  <cols>
    <col min="1" max="16384" width="5.25390625" style="1" customWidth="1"/>
  </cols>
  <sheetData>
    <row r="1" spans="1:4" ht="12.75">
      <c r="A1" s="8" t="s">
        <v>93</v>
      </c>
      <c r="B1" s="8"/>
      <c r="C1" s="8"/>
      <c r="D1" s="8"/>
    </row>
    <row r="2" ht="12.75">
      <c r="B2" s="1" t="s">
        <v>73</v>
      </c>
    </row>
    <row r="3" spans="2:5" ht="12.75">
      <c r="B3" s="1" t="s">
        <v>74</v>
      </c>
      <c r="C3" s="1" t="s">
        <v>75</v>
      </c>
      <c r="D3" s="1" t="s">
        <v>76</v>
      </c>
      <c r="E3" s="1" t="s">
        <v>77</v>
      </c>
    </row>
    <row r="4" spans="1:8" ht="12.75">
      <c r="A4" s="1" t="s">
        <v>8</v>
      </c>
      <c r="B4" s="1" t="s">
        <v>9</v>
      </c>
      <c r="G4" s="1" t="s">
        <v>78</v>
      </c>
      <c r="H4" s="1" t="s">
        <v>79</v>
      </c>
    </row>
    <row r="5" spans="1:15" ht="12.75">
      <c r="A5" s="1" t="s">
        <v>19</v>
      </c>
      <c r="B5" s="4">
        <v>30.39</v>
      </c>
      <c r="C5" s="4">
        <v>29.78</v>
      </c>
      <c r="D5" s="4">
        <v>30.23</v>
      </c>
      <c r="E5" s="4">
        <v>30.55</v>
      </c>
      <c r="F5" s="4"/>
      <c r="G5" s="4">
        <f>AVERAGE(B5:E5)</f>
        <v>30.2375</v>
      </c>
      <c r="H5" s="4">
        <f>STDEV(B5:E5)</f>
        <v>0.33180064295711065</v>
      </c>
      <c r="I5" s="4"/>
      <c r="J5" s="4"/>
      <c r="L5" s="4"/>
      <c r="M5" s="4"/>
      <c r="N5" s="4"/>
      <c r="O5" s="4"/>
    </row>
    <row r="6" spans="1:15" ht="12.75">
      <c r="A6" s="1" t="s">
        <v>27</v>
      </c>
      <c r="B6" s="4">
        <v>26.56</v>
      </c>
      <c r="C6" s="4">
        <v>28.46</v>
      </c>
      <c r="D6" s="4">
        <v>25.7</v>
      </c>
      <c r="E6" s="4">
        <v>27.86</v>
      </c>
      <c r="F6" s="4"/>
      <c r="G6" s="4">
        <f aca="true" t="shared" si="0" ref="G6:G28">AVERAGE(B6:E6)</f>
        <v>27.145</v>
      </c>
      <c r="H6" s="4">
        <f aca="true" t="shared" si="1" ref="H6:H28">STDEV(B6:E6)</f>
        <v>1.2477579893553243</v>
      </c>
      <c r="I6" s="4"/>
      <c r="J6" s="4"/>
      <c r="L6" s="4"/>
      <c r="M6" s="4"/>
      <c r="N6" s="4"/>
      <c r="O6" s="4"/>
    </row>
    <row r="7" spans="1:15" ht="12.75">
      <c r="A7" s="1" t="s">
        <v>16</v>
      </c>
      <c r="B7" s="4">
        <v>11.48</v>
      </c>
      <c r="C7" s="4">
        <v>9.12</v>
      </c>
      <c r="D7" s="4">
        <v>11.15</v>
      </c>
      <c r="E7" s="4">
        <v>10</v>
      </c>
      <c r="F7" s="4"/>
      <c r="G7" s="4">
        <f t="shared" si="0"/>
        <v>10.4375</v>
      </c>
      <c r="H7" s="4">
        <f t="shared" si="1"/>
        <v>1.0834628127751649</v>
      </c>
      <c r="I7" s="4"/>
      <c r="J7" s="4"/>
      <c r="L7" s="4"/>
      <c r="M7" s="4"/>
      <c r="N7" s="4"/>
      <c r="O7" s="4"/>
    </row>
    <row r="8" spans="1:15" ht="12.75">
      <c r="A8" s="1" t="s">
        <v>26</v>
      </c>
      <c r="B8" s="4">
        <v>0.37</v>
      </c>
      <c r="C8" s="4">
        <v>0.3</v>
      </c>
      <c r="D8" s="4">
        <v>0.46</v>
      </c>
      <c r="E8" s="4">
        <v>0.35</v>
      </c>
      <c r="F8" s="4"/>
      <c r="G8" s="4">
        <f t="shared" si="0"/>
        <v>0.37</v>
      </c>
      <c r="H8" s="4">
        <f t="shared" si="1"/>
        <v>0.06683312551921132</v>
      </c>
      <c r="I8" s="4"/>
      <c r="J8" s="4"/>
      <c r="L8" s="4"/>
      <c r="M8" s="4"/>
      <c r="N8" s="4"/>
      <c r="O8" s="4"/>
    </row>
    <row r="9" spans="1:13" s="5" customFormat="1" ht="12.75">
      <c r="A9" s="5" t="s">
        <v>17</v>
      </c>
      <c r="B9" s="6">
        <v>0.16</v>
      </c>
      <c r="C9" s="6">
        <v>0.79</v>
      </c>
      <c r="D9" s="6">
        <v>0.27</v>
      </c>
      <c r="E9" s="6">
        <v>0.12</v>
      </c>
      <c r="F9" s="6"/>
      <c r="G9" s="6">
        <f t="shared" si="0"/>
        <v>0.3350000000000001</v>
      </c>
      <c r="H9" s="6">
        <f t="shared" si="1"/>
        <v>0.30989245446337227</v>
      </c>
      <c r="I9" s="6" t="s">
        <v>80</v>
      </c>
      <c r="J9" s="6"/>
      <c r="K9" s="6"/>
      <c r="L9" s="6"/>
      <c r="M9" s="6"/>
    </row>
    <row r="10" spans="1:13" s="5" customFormat="1" ht="12.75">
      <c r="A10" s="5" t="s">
        <v>18</v>
      </c>
      <c r="B10" s="6">
        <v>0.14</v>
      </c>
      <c r="C10" s="6">
        <v>1.11</v>
      </c>
      <c r="D10" s="6">
        <v>0</v>
      </c>
      <c r="E10" s="6">
        <v>0.11</v>
      </c>
      <c r="F10" s="6"/>
      <c r="G10" s="6">
        <f t="shared" si="0"/>
        <v>0.34</v>
      </c>
      <c r="H10" s="6">
        <f t="shared" si="1"/>
        <v>0.516849430040639</v>
      </c>
      <c r="I10" s="6" t="s">
        <v>80</v>
      </c>
      <c r="J10" s="6"/>
      <c r="K10" s="6"/>
      <c r="L10" s="6"/>
      <c r="M10" s="6"/>
    </row>
    <row r="11" spans="1:13" s="5" customFormat="1" ht="12.75">
      <c r="A11" s="5" t="s">
        <v>14</v>
      </c>
      <c r="B11" s="6">
        <v>0.24</v>
      </c>
      <c r="C11" s="6">
        <v>0.4</v>
      </c>
      <c r="D11" s="6">
        <v>0.11</v>
      </c>
      <c r="E11" s="6">
        <v>0.32</v>
      </c>
      <c r="F11" s="6"/>
      <c r="G11" s="6">
        <f t="shared" si="0"/>
        <v>0.2675</v>
      </c>
      <c r="H11" s="6">
        <f t="shared" si="1"/>
        <v>0.12365947867699696</v>
      </c>
      <c r="I11" s="6" t="s">
        <v>80</v>
      </c>
      <c r="J11" s="6"/>
      <c r="K11" s="6"/>
      <c r="L11" s="6"/>
      <c r="M11" s="6"/>
    </row>
    <row r="12" spans="1:13" s="5" customFormat="1" ht="12.75">
      <c r="A12" s="5" t="s">
        <v>28</v>
      </c>
      <c r="B12" s="6">
        <v>0</v>
      </c>
      <c r="C12" s="6">
        <v>0.51</v>
      </c>
      <c r="D12" s="6">
        <v>0</v>
      </c>
      <c r="E12" s="6">
        <v>0</v>
      </c>
      <c r="F12" s="6"/>
      <c r="G12" s="6">
        <f t="shared" si="0"/>
        <v>0.1275</v>
      </c>
      <c r="H12" s="6">
        <f t="shared" si="1"/>
        <v>0.255</v>
      </c>
      <c r="I12" s="6" t="s">
        <v>80</v>
      </c>
      <c r="J12" s="6"/>
      <c r="K12" s="6"/>
      <c r="L12" s="6"/>
      <c r="M12" s="6"/>
    </row>
    <row r="13" spans="1:13" s="5" customFormat="1" ht="12.75">
      <c r="A13" s="5" t="s">
        <v>15</v>
      </c>
      <c r="B13" s="6">
        <v>0.05</v>
      </c>
      <c r="C13" s="6">
        <v>0.23</v>
      </c>
      <c r="D13" s="6">
        <v>0.07</v>
      </c>
      <c r="E13" s="6">
        <v>0.03</v>
      </c>
      <c r="F13" s="6"/>
      <c r="G13" s="6">
        <f t="shared" si="0"/>
        <v>0.095</v>
      </c>
      <c r="H13" s="6">
        <f t="shared" si="1"/>
        <v>0.09146948489341496</v>
      </c>
      <c r="I13" s="6" t="s">
        <v>80</v>
      </c>
      <c r="J13" s="6"/>
      <c r="K13" s="6"/>
      <c r="L13" s="6"/>
      <c r="M13" s="6"/>
    </row>
    <row r="14" spans="1:13" s="5" customFormat="1" ht="12.75">
      <c r="A14" s="5" t="s">
        <v>23</v>
      </c>
      <c r="B14" s="6">
        <v>0.06</v>
      </c>
      <c r="C14" s="6">
        <v>0.05</v>
      </c>
      <c r="D14" s="6">
        <v>0.03</v>
      </c>
      <c r="E14" s="6">
        <v>0.07</v>
      </c>
      <c r="F14" s="6"/>
      <c r="G14" s="6">
        <f t="shared" si="0"/>
        <v>0.052500000000000005</v>
      </c>
      <c r="H14" s="6">
        <f t="shared" si="1"/>
        <v>0.017078251276599322</v>
      </c>
      <c r="I14" s="6" t="s">
        <v>80</v>
      </c>
      <c r="J14" s="6"/>
      <c r="K14" s="6"/>
      <c r="L14" s="6"/>
      <c r="M14" s="6"/>
    </row>
    <row r="15" spans="1:13" s="5" customFormat="1" ht="12.75">
      <c r="A15" s="5" t="s">
        <v>21</v>
      </c>
      <c r="B15" s="6">
        <v>0.02</v>
      </c>
      <c r="C15" s="6">
        <v>0.06</v>
      </c>
      <c r="D15" s="6">
        <v>0.01</v>
      </c>
      <c r="E15" s="6">
        <v>0</v>
      </c>
      <c r="F15" s="6"/>
      <c r="G15" s="6">
        <f t="shared" si="0"/>
        <v>0.0225</v>
      </c>
      <c r="H15" s="6">
        <f t="shared" si="1"/>
        <v>0.026299556396765837</v>
      </c>
      <c r="I15" s="6" t="s">
        <v>80</v>
      </c>
      <c r="J15" s="6"/>
      <c r="K15" s="6"/>
      <c r="L15" s="6"/>
      <c r="M15" s="6"/>
    </row>
    <row r="16" spans="1:13" s="5" customFormat="1" ht="12.75">
      <c r="A16" s="5" t="s">
        <v>22</v>
      </c>
      <c r="B16" s="6">
        <v>0.02</v>
      </c>
      <c r="C16" s="6">
        <v>0.03</v>
      </c>
      <c r="D16" s="6">
        <v>0.02</v>
      </c>
      <c r="E16" s="6">
        <v>0.01</v>
      </c>
      <c r="F16" s="6"/>
      <c r="G16" s="6">
        <f t="shared" si="0"/>
        <v>0.02</v>
      </c>
      <c r="H16" s="6">
        <f t="shared" si="1"/>
        <v>0.008164965809277258</v>
      </c>
      <c r="I16" s="6" t="s">
        <v>80</v>
      </c>
      <c r="J16" s="6"/>
      <c r="K16" s="6"/>
      <c r="L16" s="6"/>
      <c r="M16" s="6"/>
    </row>
    <row r="17" spans="1:13" s="5" customFormat="1" ht="12.75">
      <c r="A17" s="5" t="s">
        <v>20</v>
      </c>
      <c r="B17" s="6">
        <v>0.04</v>
      </c>
      <c r="C17" s="6">
        <v>0</v>
      </c>
      <c r="D17" s="6">
        <v>0.02</v>
      </c>
      <c r="E17" s="6">
        <v>0</v>
      </c>
      <c r="F17" s="6"/>
      <c r="G17" s="6">
        <f t="shared" si="0"/>
        <v>0.015</v>
      </c>
      <c r="H17" s="6">
        <f t="shared" si="1"/>
        <v>0.019148542155126763</v>
      </c>
      <c r="I17" s="6" t="s">
        <v>80</v>
      </c>
      <c r="J17" s="6"/>
      <c r="K17" s="6"/>
      <c r="L17" s="6"/>
      <c r="M17" s="6"/>
    </row>
    <row r="18" spans="1:13" s="5" customFormat="1" ht="12.75">
      <c r="A18" s="5" t="s">
        <v>25</v>
      </c>
      <c r="B18" s="6">
        <v>0.03</v>
      </c>
      <c r="C18" s="6">
        <v>0</v>
      </c>
      <c r="D18" s="6">
        <v>0</v>
      </c>
      <c r="E18" s="6">
        <v>0</v>
      </c>
      <c r="F18" s="6"/>
      <c r="G18" s="6">
        <f t="shared" si="0"/>
        <v>0.0075</v>
      </c>
      <c r="H18" s="6">
        <f t="shared" si="1"/>
        <v>0.015000000000000001</v>
      </c>
      <c r="I18" s="6" t="s">
        <v>80</v>
      </c>
      <c r="J18" s="6"/>
      <c r="K18" s="6"/>
      <c r="L18" s="6"/>
      <c r="M18" s="6"/>
    </row>
    <row r="19" spans="1:13" s="5" customFormat="1" ht="12.75">
      <c r="A19" s="5" t="s">
        <v>24</v>
      </c>
      <c r="B19" s="6">
        <v>0</v>
      </c>
      <c r="C19" s="6">
        <v>0</v>
      </c>
      <c r="D19" s="6">
        <v>0</v>
      </c>
      <c r="E19" s="6">
        <v>0.01</v>
      </c>
      <c r="F19" s="6"/>
      <c r="G19" s="6">
        <f t="shared" si="0"/>
        <v>0.0025</v>
      </c>
      <c r="H19" s="6">
        <f t="shared" si="1"/>
        <v>0.005</v>
      </c>
      <c r="I19" s="6" t="s">
        <v>80</v>
      </c>
      <c r="J19" s="6"/>
      <c r="K19" s="6"/>
      <c r="L19" s="6"/>
      <c r="M19" s="6"/>
    </row>
    <row r="20" spans="1:12" ht="12.75">
      <c r="A20" s="4" t="s">
        <v>29</v>
      </c>
      <c r="B20" s="4">
        <f>SUM(B5:B8)</f>
        <v>68.80000000000001</v>
      </c>
      <c r="C20" s="4">
        <f>SUM(C5:C8)</f>
        <v>67.66</v>
      </c>
      <c r="D20" s="4">
        <f>SUM(D5:D8)</f>
        <v>67.53999999999999</v>
      </c>
      <c r="E20" s="4">
        <f>SUM(E5:E8)</f>
        <v>68.75999999999999</v>
      </c>
      <c r="G20" s="4">
        <f t="shared" si="0"/>
        <v>68.19</v>
      </c>
      <c r="H20" s="4">
        <f t="shared" si="1"/>
        <v>0.6832276341021013</v>
      </c>
      <c r="I20" s="4"/>
      <c r="J20" s="4"/>
      <c r="K20" s="4"/>
      <c r="L20" s="4"/>
    </row>
    <row r="21" spans="1:12" ht="12.75">
      <c r="A21" s="4" t="s">
        <v>86</v>
      </c>
      <c r="B21" s="4">
        <f>100-SUM(B5:B8)</f>
        <v>31.19999999999999</v>
      </c>
      <c r="C21" s="4">
        <f>100-SUM(C5:C8)</f>
        <v>32.34</v>
      </c>
      <c r="D21" s="4">
        <f>100-SUM(D5:D8)</f>
        <v>32.46000000000001</v>
      </c>
      <c r="E21" s="4">
        <f>100-SUM(E5:E8)</f>
        <v>31.24000000000001</v>
      </c>
      <c r="G21" s="4">
        <f>AVERAGE(B21:E21)</f>
        <v>31.810000000000002</v>
      </c>
      <c r="H21" s="4">
        <f>STDEV(B21:E21)</f>
        <v>0.6832276341015466</v>
      </c>
      <c r="I21" s="4"/>
      <c r="J21" s="4"/>
      <c r="K21" s="4"/>
      <c r="L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1" t="s">
        <v>30</v>
      </c>
      <c r="B23" s="4" t="s">
        <v>31</v>
      </c>
      <c r="C23" s="4" t="s">
        <v>32</v>
      </c>
      <c r="D23" s="4" t="s">
        <v>33</v>
      </c>
      <c r="E23" s="4" t="s">
        <v>81</v>
      </c>
      <c r="F23" s="4"/>
      <c r="G23" s="1" t="s">
        <v>78</v>
      </c>
      <c r="H23" s="1" t="s">
        <v>79</v>
      </c>
      <c r="I23" s="4" t="s">
        <v>82</v>
      </c>
      <c r="J23" s="4"/>
      <c r="K23" s="4"/>
      <c r="L23" s="4"/>
      <c r="M23" s="4"/>
    </row>
    <row r="24" spans="1:9" ht="12.75">
      <c r="A24" s="1" t="s">
        <v>39</v>
      </c>
      <c r="B24" s="3">
        <v>1.9777745386949235</v>
      </c>
      <c r="C24" s="3">
        <v>2.001549469335446</v>
      </c>
      <c r="D24" s="3">
        <v>1.99510323936014</v>
      </c>
      <c r="E24" s="3">
        <v>2.0036545586371806</v>
      </c>
      <c r="F24" s="3"/>
      <c r="G24" s="3">
        <f aca="true" t="shared" si="2" ref="G24:G30">AVERAGE(B24:E24)</f>
        <v>1.9945204515069226</v>
      </c>
      <c r="H24" s="3">
        <f aca="true" t="shared" si="3" ref="H24:H30">STDEV(B24:E24)</f>
        <v>0.011741723926354843</v>
      </c>
      <c r="I24" s="7">
        <v>2</v>
      </c>
    </row>
    <row r="25" spans="1:9" ht="12.75">
      <c r="A25" s="1" t="s">
        <v>46</v>
      </c>
      <c r="B25" s="3">
        <v>1.7074885003749838</v>
      </c>
      <c r="C25" s="3">
        <v>1.8895577338737004</v>
      </c>
      <c r="D25" s="3">
        <v>1.675498275468625</v>
      </c>
      <c r="E25" s="3">
        <v>1.8049965725779429</v>
      </c>
      <c r="F25" s="3"/>
      <c r="G25" s="3">
        <f t="shared" si="2"/>
        <v>1.769385270573813</v>
      </c>
      <c r="H25" s="3">
        <f t="shared" si="3"/>
        <v>0.09722064900167947</v>
      </c>
      <c r="I25" s="7">
        <v>1.77</v>
      </c>
    </row>
    <row r="26" spans="1:9" ht="12.75">
      <c r="A26" s="1" t="s">
        <v>36</v>
      </c>
      <c r="B26" s="3">
        <v>1.3156008832531774</v>
      </c>
      <c r="C26" s="3">
        <v>1.079375758481617</v>
      </c>
      <c r="D26" s="3">
        <v>1.295800910498841</v>
      </c>
      <c r="E26" s="3">
        <v>1.15490914706264</v>
      </c>
      <c r="F26" s="3"/>
      <c r="G26" s="3">
        <f t="shared" si="2"/>
        <v>1.211421674824069</v>
      </c>
      <c r="H26" s="3">
        <f t="shared" si="3"/>
        <v>0.11343566855076669</v>
      </c>
      <c r="I26" s="7">
        <v>0.21</v>
      </c>
    </row>
    <row r="27" spans="1:9" ht="12.75">
      <c r="A27" s="1" t="s">
        <v>45</v>
      </c>
      <c r="B27" s="3">
        <v>0.021649513089686708</v>
      </c>
      <c r="C27" s="3">
        <v>0.018128556204045815</v>
      </c>
      <c r="D27" s="3">
        <v>0.027295143754790148</v>
      </c>
      <c r="E27" s="3">
        <v>0.020638589177643597</v>
      </c>
      <c r="F27" s="3"/>
      <c r="G27" s="3">
        <f t="shared" si="2"/>
        <v>0.021927950556541568</v>
      </c>
      <c r="H27" s="3">
        <f t="shared" si="3"/>
        <v>0.003872214717765721</v>
      </c>
      <c r="I27" s="7">
        <v>0.02</v>
      </c>
    </row>
    <row r="28" spans="1:12" ht="12.75">
      <c r="A28" s="4" t="s">
        <v>29</v>
      </c>
      <c r="B28" s="3">
        <f>SUM(B24:B27)</f>
        <v>5.022513435412771</v>
      </c>
      <c r="C28" s="3">
        <f>SUM(C24:C27)</f>
        <v>4.9886115178948085</v>
      </c>
      <c r="D28" s="3">
        <f>SUM(D24:D27)</f>
        <v>4.993697569082396</v>
      </c>
      <c r="E28" s="3">
        <f>SUM(E24:E27)</f>
        <v>4.984198867455407</v>
      </c>
      <c r="F28" s="3"/>
      <c r="G28" s="3">
        <f t="shared" si="2"/>
        <v>4.997255347461346</v>
      </c>
      <c r="H28" s="3">
        <f t="shared" si="3"/>
        <v>0.01728020306265802</v>
      </c>
      <c r="I28" s="4"/>
      <c r="J28" s="4"/>
      <c r="K28" s="4"/>
      <c r="L28" s="4"/>
    </row>
    <row r="29" spans="2:13" ht="12.75">
      <c r="B29" s="4"/>
      <c r="C29" s="4"/>
      <c r="D29" s="4"/>
      <c r="E29" s="4"/>
      <c r="F29" s="4"/>
      <c r="G29" s="3"/>
      <c r="H29" s="3"/>
      <c r="I29" s="4"/>
      <c r="J29" s="4"/>
      <c r="K29" s="4"/>
      <c r="L29" s="4"/>
      <c r="M29" s="4"/>
    </row>
    <row r="30" spans="5:10" ht="23.25">
      <c r="E30" s="1" t="s">
        <v>84</v>
      </c>
      <c r="J30" s="2" t="s">
        <v>83</v>
      </c>
    </row>
    <row r="31" spans="5:19" ht="23.25">
      <c r="E31" s="1" t="s">
        <v>85</v>
      </c>
      <c r="G31" s="1" t="s">
        <v>98</v>
      </c>
      <c r="J31" s="2" t="s">
        <v>89</v>
      </c>
      <c r="S31" s="1" t="s">
        <v>91</v>
      </c>
    </row>
    <row r="32" spans="7:19" ht="23.25">
      <c r="G32" s="1" t="s">
        <v>99</v>
      </c>
      <c r="J32" s="2" t="s">
        <v>96</v>
      </c>
      <c r="S32" s="1" t="s">
        <v>97</v>
      </c>
    </row>
    <row r="33" ht="18.75">
      <c r="H33" s="2"/>
    </row>
    <row r="34" spans="1:8" ht="12.75">
      <c r="A34" s="1" t="s">
        <v>90</v>
      </c>
      <c r="G34" s="3"/>
      <c r="H34" s="3"/>
    </row>
    <row r="35" spans="1:10" ht="12.75">
      <c r="A35" s="1" t="s">
        <v>39</v>
      </c>
      <c r="B35" s="3">
        <v>1.977869445768652</v>
      </c>
      <c r="C35" s="3">
        <v>1.9335062661541356</v>
      </c>
      <c r="D35" s="3">
        <v>1.9417500960793659</v>
      </c>
      <c r="E35" s="3">
        <v>1.994703563862066</v>
      </c>
      <c r="F35" s="3"/>
      <c r="G35" s="3">
        <f>AVERAGE(B35:E35)</f>
        <v>1.9619573429660548</v>
      </c>
      <c r="H35" s="3">
        <f>STDEV(B35:E35)</f>
        <v>0.02911647069426846</v>
      </c>
      <c r="I35" s="3">
        <f>G35*5/4.916</f>
        <v>1.9954814310069717</v>
      </c>
      <c r="J35" s="7">
        <v>2</v>
      </c>
    </row>
    <row r="36" spans="1:10" ht="12.75">
      <c r="A36" s="1" t="s">
        <v>46</v>
      </c>
      <c r="B36" s="3">
        <v>1.7075704372863076</v>
      </c>
      <c r="C36" s="3">
        <v>1.8253217193366864</v>
      </c>
      <c r="D36" s="3">
        <v>1.6306920229428472</v>
      </c>
      <c r="E36" s="3">
        <v>1.7969330494418818</v>
      </c>
      <c r="F36" s="3"/>
      <c r="G36" s="3">
        <f>AVERAGE(B36:E36)</f>
        <v>1.7401293072519308</v>
      </c>
      <c r="H36" s="3">
        <f>STDEV(B36:E36)</f>
        <v>0.08854567825701935</v>
      </c>
      <c r="I36" s="3">
        <f>G36*5/4.916</f>
        <v>1.7698630057485056</v>
      </c>
      <c r="J36" s="7">
        <v>1.77</v>
      </c>
    </row>
    <row r="37" spans="1:10" ht="12.75">
      <c r="A37" s="1" t="s">
        <v>36</v>
      </c>
      <c r="B37" s="3">
        <v>1.3156640147313015</v>
      </c>
      <c r="C37" s="3">
        <v>1.042682094313661</v>
      </c>
      <c r="D37" s="3">
        <v>1.2611485425023983</v>
      </c>
      <c r="E37" s="3">
        <v>1.1497497817935483</v>
      </c>
      <c r="F37" s="3"/>
      <c r="G37" s="3">
        <f>AVERAGE(B37:E37)</f>
        <v>1.1923111083352271</v>
      </c>
      <c r="H37" s="3">
        <f>STDEV(B37:E37)</f>
        <v>0.12131891885045884</v>
      </c>
      <c r="I37" s="3">
        <f>G37*5/4.916</f>
        <v>1.212684202944698</v>
      </c>
      <c r="J37" s="7">
        <v>1.21</v>
      </c>
    </row>
    <row r="38" spans="1:10" ht="12.75">
      <c r="A38" s="1" t="s">
        <v>45</v>
      </c>
      <c r="B38" s="3">
        <v>0.021650551980568755</v>
      </c>
      <c r="C38" s="3">
        <v>0.01751227114485852</v>
      </c>
      <c r="D38" s="3">
        <v>0.026565215755632723</v>
      </c>
      <c r="E38" s="3">
        <v>0.02054638969989506</v>
      </c>
      <c r="F38" s="3"/>
      <c r="G38" s="3">
        <f>AVERAGE(B38:E38)</f>
        <v>0.021568607145238766</v>
      </c>
      <c r="H38" s="3">
        <f>STDEV(B38:E38)</f>
        <v>0.0037626056049430254</v>
      </c>
      <c r="I38" s="3">
        <f>G38*5/4.916</f>
        <v>0.02193715128685798</v>
      </c>
      <c r="J38" s="7">
        <v>0.02</v>
      </c>
    </row>
    <row r="39" spans="1:9" ht="12.75">
      <c r="A39" s="1" t="s">
        <v>87</v>
      </c>
      <c r="B39" s="3">
        <v>15.999232211179814</v>
      </c>
      <c r="C39" s="3">
        <v>16.543924228494053</v>
      </c>
      <c r="D39" s="3">
        <v>16.427872741445782</v>
      </c>
      <c r="E39" s="3">
        <v>16.071477349119125</v>
      </c>
      <c r="F39" s="3"/>
      <c r="G39" s="3">
        <f>AVERAGE(B39:E39)</f>
        <v>16.260626632559692</v>
      </c>
      <c r="H39" s="3">
        <f>STDEV(B39:E39)</f>
        <v>0.2660409014633734</v>
      </c>
      <c r="I39" s="3">
        <f>G39*5/4.916</f>
        <v>16.538472978600172</v>
      </c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spans="2:9" ht="12.75">
      <c r="B41" s="3"/>
      <c r="C41" s="3"/>
      <c r="D41" s="3"/>
      <c r="E41" s="3"/>
      <c r="F41" s="3"/>
      <c r="G41" s="3"/>
      <c r="H41" s="3"/>
      <c r="I41" s="3"/>
    </row>
    <row r="42" spans="1:9" ht="12.75">
      <c r="A42" s="8" t="s">
        <v>92</v>
      </c>
      <c r="B42" s="9"/>
      <c r="C42" s="3"/>
      <c r="D42" s="3"/>
      <c r="E42" s="3"/>
      <c r="F42" s="3"/>
      <c r="G42" s="3"/>
      <c r="H42" s="3"/>
      <c r="I42" s="3"/>
    </row>
    <row r="43" spans="2:9" ht="12.7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  <c r="I43" s="1" t="s">
        <v>7</v>
      </c>
    </row>
    <row r="44" spans="1:12" ht="12.75">
      <c r="A44" s="1" t="s">
        <v>8</v>
      </c>
      <c r="B44" s="1" t="s">
        <v>9</v>
      </c>
      <c r="C44" s="1" t="s">
        <v>10</v>
      </c>
      <c r="D44" s="1" t="s">
        <v>11</v>
      </c>
      <c r="E44" s="1" t="s">
        <v>12</v>
      </c>
      <c r="F44" s="1" t="s">
        <v>13</v>
      </c>
      <c r="K44" s="1" t="s">
        <v>78</v>
      </c>
      <c r="L44" s="1" t="s">
        <v>79</v>
      </c>
    </row>
    <row r="45" spans="1:16" ht="12.75">
      <c r="A45" s="1" t="s">
        <v>27</v>
      </c>
      <c r="B45" s="4">
        <v>40.08</v>
      </c>
      <c r="C45" s="4">
        <v>39.52</v>
      </c>
      <c r="D45" s="4">
        <v>40.3</v>
      </c>
      <c r="E45" s="4">
        <v>39.5</v>
      </c>
      <c r="F45" s="4">
        <v>39.91</v>
      </c>
      <c r="G45" s="4">
        <v>40.01</v>
      </c>
      <c r="H45" s="4">
        <v>39.74</v>
      </c>
      <c r="I45" s="4">
        <v>39.77</v>
      </c>
      <c r="J45" s="4"/>
      <c r="K45" s="4">
        <f>AVERAGE(B45:I45)</f>
        <v>39.85374999999999</v>
      </c>
      <c r="L45" s="4">
        <f>STDEV(B45:I45)</f>
        <v>0.2762988806158862</v>
      </c>
      <c r="M45" s="4"/>
      <c r="N45" s="4"/>
      <c r="O45" s="4"/>
      <c r="P45" s="4"/>
    </row>
    <row r="46" spans="1:16" ht="12.75">
      <c r="A46" s="1" t="s">
        <v>19</v>
      </c>
      <c r="B46" s="4">
        <v>39.18</v>
      </c>
      <c r="C46" s="4">
        <v>40</v>
      </c>
      <c r="D46" s="4">
        <v>40.26</v>
      </c>
      <c r="E46" s="4">
        <v>40.04</v>
      </c>
      <c r="F46" s="4">
        <v>40.18</v>
      </c>
      <c r="G46" s="4">
        <v>38.88</v>
      </c>
      <c r="H46" s="4">
        <v>39.46</v>
      </c>
      <c r="I46" s="4">
        <v>39.89</v>
      </c>
      <c r="J46" s="4"/>
      <c r="K46" s="4">
        <f aca="true" t="shared" si="4" ref="K46:K68">AVERAGE(B46:I46)</f>
        <v>39.73625</v>
      </c>
      <c r="L46" s="4">
        <f aca="true" t="shared" si="5" ref="L46:L68">STDEV(B46:I46)</f>
        <v>0.5036420923065245</v>
      </c>
      <c r="M46" s="4"/>
      <c r="N46" s="4"/>
      <c r="O46" s="4"/>
      <c r="P46" s="4"/>
    </row>
    <row r="47" spans="1:16" ht="12.75">
      <c r="A47" s="1" t="s">
        <v>15</v>
      </c>
      <c r="B47" s="4">
        <v>18.45</v>
      </c>
      <c r="C47" s="4">
        <v>18.15</v>
      </c>
      <c r="D47" s="4">
        <v>18.07</v>
      </c>
      <c r="E47" s="4">
        <v>18.19</v>
      </c>
      <c r="F47" s="4">
        <v>18.47</v>
      </c>
      <c r="G47" s="4">
        <v>18.29</v>
      </c>
      <c r="H47" s="4">
        <v>18.61</v>
      </c>
      <c r="I47" s="4">
        <v>18.48</v>
      </c>
      <c r="J47" s="4"/>
      <c r="K47" s="4">
        <f t="shared" si="4"/>
        <v>18.33875</v>
      </c>
      <c r="L47" s="4">
        <f t="shared" si="5"/>
        <v>0.19104505826041296</v>
      </c>
      <c r="M47" s="4"/>
      <c r="N47" s="4"/>
      <c r="O47" s="4"/>
      <c r="P47" s="4"/>
    </row>
    <row r="48" spans="1:16" ht="12.75">
      <c r="A48" s="1" t="s">
        <v>16</v>
      </c>
      <c r="B48" s="4">
        <v>0.43</v>
      </c>
      <c r="C48" s="4">
        <v>0.43</v>
      </c>
      <c r="D48" s="4">
        <v>0.47</v>
      </c>
      <c r="E48" s="4">
        <v>0.46</v>
      </c>
      <c r="F48" s="4">
        <v>0.43</v>
      </c>
      <c r="G48" s="4">
        <v>0.41</v>
      </c>
      <c r="H48" s="4">
        <v>0.47</v>
      </c>
      <c r="I48" s="4">
        <v>0.38</v>
      </c>
      <c r="J48" s="4"/>
      <c r="K48" s="4">
        <f t="shared" si="4"/>
        <v>0.43500000000000005</v>
      </c>
      <c r="L48" s="4">
        <f t="shared" si="5"/>
        <v>0.031167748898957976</v>
      </c>
      <c r="M48" s="4"/>
      <c r="N48" s="4"/>
      <c r="O48" s="4"/>
      <c r="P48" s="4"/>
    </row>
    <row r="49" spans="1:16" ht="12.75">
      <c r="A49" s="1" t="s">
        <v>26</v>
      </c>
      <c r="B49" s="4">
        <v>0.39</v>
      </c>
      <c r="C49" s="4">
        <v>0.47</v>
      </c>
      <c r="D49" s="4">
        <v>0.4</v>
      </c>
      <c r="E49" s="4">
        <v>0.4</v>
      </c>
      <c r="F49" s="4">
        <v>0.39</v>
      </c>
      <c r="G49" s="4">
        <v>0.41</v>
      </c>
      <c r="H49" s="4">
        <v>0.39</v>
      </c>
      <c r="I49" s="4">
        <v>0.47</v>
      </c>
      <c r="J49" s="4"/>
      <c r="K49" s="4">
        <f t="shared" si="4"/>
        <v>0.41500000000000004</v>
      </c>
      <c r="L49" s="4">
        <f t="shared" si="5"/>
        <v>0.03464101615137747</v>
      </c>
      <c r="M49" s="4"/>
      <c r="N49" s="4"/>
      <c r="O49" s="4"/>
      <c r="P49" s="4"/>
    </row>
    <row r="50" spans="1:16" s="5" customFormat="1" ht="12.75">
      <c r="A50" s="5" t="s">
        <v>14</v>
      </c>
      <c r="B50" s="6">
        <v>0.45</v>
      </c>
      <c r="C50" s="6">
        <v>0.42</v>
      </c>
      <c r="D50" s="6">
        <v>0.28</v>
      </c>
      <c r="E50" s="6">
        <v>0.48</v>
      </c>
      <c r="F50" s="6">
        <v>0.43</v>
      </c>
      <c r="G50" s="6">
        <v>0.33</v>
      </c>
      <c r="H50" s="6">
        <v>0.31</v>
      </c>
      <c r="I50" s="6">
        <v>0.34</v>
      </c>
      <c r="J50" s="6"/>
      <c r="K50" s="6">
        <f t="shared" si="4"/>
        <v>0.38</v>
      </c>
      <c r="L50" s="6">
        <f t="shared" si="5"/>
        <v>0.07367883976130055</v>
      </c>
      <c r="M50" s="6" t="s">
        <v>80</v>
      </c>
      <c r="N50" s="6"/>
      <c r="O50" s="6"/>
      <c r="P50" s="6"/>
    </row>
    <row r="51" spans="1:16" s="5" customFormat="1" ht="12.75">
      <c r="A51" s="5" t="s">
        <v>17</v>
      </c>
      <c r="B51" s="6">
        <v>0.22</v>
      </c>
      <c r="C51" s="6">
        <v>0.11</v>
      </c>
      <c r="D51" s="6">
        <v>0.16</v>
      </c>
      <c r="E51" s="6">
        <v>0.16</v>
      </c>
      <c r="F51" s="6">
        <v>0.2</v>
      </c>
      <c r="G51" s="6">
        <v>0.13</v>
      </c>
      <c r="H51" s="6">
        <v>0.17</v>
      </c>
      <c r="I51" s="6">
        <v>0.05</v>
      </c>
      <c r="J51" s="6"/>
      <c r="K51" s="6">
        <f t="shared" si="4"/>
        <v>0.15000000000000002</v>
      </c>
      <c r="L51" s="6">
        <f t="shared" si="5"/>
        <v>0.05345224838248483</v>
      </c>
      <c r="M51" s="6" t="s">
        <v>80</v>
      </c>
      <c r="N51" s="6"/>
      <c r="O51" s="6"/>
      <c r="P51" s="6"/>
    </row>
    <row r="52" spans="1:16" s="5" customFormat="1" ht="12.75">
      <c r="A52" s="5" t="s">
        <v>28</v>
      </c>
      <c r="B52" s="6">
        <v>0.33</v>
      </c>
      <c r="C52" s="6">
        <v>0.27</v>
      </c>
      <c r="D52" s="6">
        <v>0</v>
      </c>
      <c r="E52" s="6">
        <v>0</v>
      </c>
      <c r="F52" s="6">
        <v>0.19</v>
      </c>
      <c r="G52" s="6">
        <v>0</v>
      </c>
      <c r="H52" s="6">
        <v>0</v>
      </c>
      <c r="I52" s="6">
        <v>0</v>
      </c>
      <c r="J52" s="6"/>
      <c r="K52" s="6">
        <f t="shared" si="4"/>
        <v>0.09875</v>
      </c>
      <c r="L52" s="6">
        <f t="shared" si="5"/>
        <v>0.14136452373714053</v>
      </c>
      <c r="M52" s="6" t="s">
        <v>80</v>
      </c>
      <c r="N52" s="6"/>
      <c r="O52" s="6"/>
      <c r="P52" s="6"/>
    </row>
    <row r="53" spans="1:16" s="5" customFormat="1" ht="12.75">
      <c r="A53" s="5" t="s">
        <v>18</v>
      </c>
      <c r="B53" s="6">
        <v>0</v>
      </c>
      <c r="C53" s="6">
        <v>0</v>
      </c>
      <c r="D53" s="6">
        <v>0</v>
      </c>
      <c r="E53" s="6">
        <v>0</v>
      </c>
      <c r="F53" s="6">
        <v>0.13</v>
      </c>
      <c r="G53" s="6">
        <v>0</v>
      </c>
      <c r="H53" s="6">
        <v>0</v>
      </c>
      <c r="I53" s="6">
        <v>0</v>
      </c>
      <c r="J53" s="6"/>
      <c r="K53" s="6">
        <f t="shared" si="4"/>
        <v>0.01625</v>
      </c>
      <c r="L53" s="6">
        <f t="shared" si="5"/>
        <v>0.04596194077712559</v>
      </c>
      <c r="M53" s="6" t="s">
        <v>80</v>
      </c>
      <c r="N53" s="6"/>
      <c r="O53" s="6"/>
      <c r="P53" s="6"/>
    </row>
    <row r="54" spans="1:16" s="5" customFormat="1" ht="12.75">
      <c r="A54" s="5" t="s">
        <v>20</v>
      </c>
      <c r="B54" s="6">
        <v>0.01</v>
      </c>
      <c r="C54" s="6">
        <v>0</v>
      </c>
      <c r="D54" s="6">
        <v>0.06</v>
      </c>
      <c r="E54" s="6">
        <v>0</v>
      </c>
      <c r="F54" s="6">
        <v>0.02</v>
      </c>
      <c r="G54" s="6">
        <v>0.01</v>
      </c>
      <c r="H54" s="6">
        <v>0</v>
      </c>
      <c r="I54" s="6">
        <v>0.03</v>
      </c>
      <c r="J54" s="6"/>
      <c r="K54" s="6">
        <f t="shared" si="4"/>
        <v>0.01625</v>
      </c>
      <c r="L54" s="6">
        <f t="shared" si="5"/>
        <v>0.020658792662827954</v>
      </c>
      <c r="M54" s="6" t="s">
        <v>80</v>
      </c>
      <c r="N54" s="6"/>
      <c r="O54" s="6"/>
      <c r="P54" s="6"/>
    </row>
    <row r="55" spans="1:16" s="5" customFormat="1" ht="12.75">
      <c r="A55" s="5" t="s">
        <v>23</v>
      </c>
      <c r="B55" s="6">
        <v>0</v>
      </c>
      <c r="C55" s="6">
        <v>0.01</v>
      </c>
      <c r="D55" s="6">
        <v>0</v>
      </c>
      <c r="E55" s="6">
        <v>0.03</v>
      </c>
      <c r="F55" s="6">
        <v>0.02</v>
      </c>
      <c r="G55" s="6">
        <v>0.03</v>
      </c>
      <c r="H55" s="6">
        <v>0.03</v>
      </c>
      <c r="I55" s="6">
        <v>0.03</v>
      </c>
      <c r="J55" s="6"/>
      <c r="K55" s="6">
        <f t="shared" si="4"/>
        <v>0.01875</v>
      </c>
      <c r="L55" s="6">
        <f t="shared" si="5"/>
        <v>0.013562026818605372</v>
      </c>
      <c r="M55" s="6" t="s">
        <v>80</v>
      </c>
      <c r="N55" s="6"/>
      <c r="O55" s="6"/>
      <c r="P55" s="6"/>
    </row>
    <row r="56" spans="1:16" s="5" customFormat="1" ht="12.75">
      <c r="A56" s="5" t="s">
        <v>21</v>
      </c>
      <c r="B56" s="6">
        <v>0</v>
      </c>
      <c r="C56" s="6">
        <v>0</v>
      </c>
      <c r="D56" s="6">
        <v>0.01</v>
      </c>
      <c r="E56" s="6">
        <v>0</v>
      </c>
      <c r="F56" s="6">
        <v>0.01</v>
      </c>
      <c r="G56" s="6">
        <v>0.01</v>
      </c>
      <c r="H56" s="6">
        <v>0.01</v>
      </c>
      <c r="I56" s="6">
        <v>0.01</v>
      </c>
      <c r="J56" s="6"/>
      <c r="K56" s="6">
        <f t="shared" si="4"/>
        <v>0.00625</v>
      </c>
      <c r="L56" s="6">
        <f t="shared" si="5"/>
        <v>0.005175491695067656</v>
      </c>
      <c r="M56" s="6" t="s">
        <v>80</v>
      </c>
      <c r="N56" s="6"/>
      <c r="O56" s="6"/>
      <c r="P56" s="6"/>
    </row>
    <row r="57" spans="1:16" s="5" customFormat="1" ht="12.75">
      <c r="A57" s="5" t="s">
        <v>22</v>
      </c>
      <c r="B57" s="6">
        <v>0</v>
      </c>
      <c r="C57" s="6">
        <v>0.02</v>
      </c>
      <c r="D57" s="6">
        <v>0</v>
      </c>
      <c r="E57" s="6">
        <v>0</v>
      </c>
      <c r="F57" s="6">
        <v>0.01</v>
      </c>
      <c r="G57" s="6">
        <v>0.01</v>
      </c>
      <c r="H57" s="6">
        <v>0.01</v>
      </c>
      <c r="I57" s="6">
        <v>0</v>
      </c>
      <c r="J57" s="6"/>
      <c r="K57" s="6">
        <f t="shared" si="4"/>
        <v>0.00625</v>
      </c>
      <c r="L57" s="6">
        <f t="shared" si="5"/>
        <v>0.00744023809142845</v>
      </c>
      <c r="M57" s="6" t="s">
        <v>80</v>
      </c>
      <c r="N57" s="6"/>
      <c r="O57" s="6"/>
      <c r="P57" s="6"/>
    </row>
    <row r="58" spans="1:16" s="5" customFormat="1" ht="12.75">
      <c r="A58" s="5" t="s">
        <v>24</v>
      </c>
      <c r="B58" s="6">
        <v>0.01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0.04</v>
      </c>
      <c r="I58" s="6">
        <v>0</v>
      </c>
      <c r="J58" s="6"/>
      <c r="K58" s="6">
        <f t="shared" si="4"/>
        <v>0.00625</v>
      </c>
      <c r="L58" s="6">
        <f t="shared" si="5"/>
        <v>0.014078859531733589</v>
      </c>
      <c r="M58" s="6" t="s">
        <v>80</v>
      </c>
      <c r="N58" s="6"/>
      <c r="O58" s="6"/>
      <c r="P58" s="6"/>
    </row>
    <row r="59" spans="1:16" s="5" customFormat="1" ht="12.75">
      <c r="A59" s="5" t="s">
        <v>25</v>
      </c>
      <c r="B59" s="6">
        <v>0.01</v>
      </c>
      <c r="C59" s="6">
        <v>0.02</v>
      </c>
      <c r="D59" s="6">
        <v>0</v>
      </c>
      <c r="E59" s="6">
        <v>0</v>
      </c>
      <c r="F59" s="6">
        <v>0</v>
      </c>
      <c r="G59" s="6">
        <v>0.04</v>
      </c>
      <c r="H59" s="6">
        <v>0</v>
      </c>
      <c r="I59" s="6">
        <v>0</v>
      </c>
      <c r="J59" s="6"/>
      <c r="K59" s="6">
        <f t="shared" si="4"/>
        <v>0.00875</v>
      </c>
      <c r="L59" s="6">
        <f t="shared" si="5"/>
        <v>0.014577379737113252</v>
      </c>
      <c r="M59" s="6" t="s">
        <v>80</v>
      </c>
      <c r="N59" s="6"/>
      <c r="O59" s="6"/>
      <c r="P59" s="6"/>
    </row>
    <row r="60" spans="1:16" ht="12.75">
      <c r="A60" s="1" t="s">
        <v>29</v>
      </c>
      <c r="B60" s="4">
        <v>99.55</v>
      </c>
      <c r="C60" s="4">
        <v>99.42</v>
      </c>
      <c r="D60" s="4">
        <v>100.02</v>
      </c>
      <c r="E60" s="4">
        <v>99.28</v>
      </c>
      <c r="F60" s="4">
        <v>100.38</v>
      </c>
      <c r="G60" s="4">
        <v>98.56</v>
      </c>
      <c r="H60" s="4">
        <v>99.24</v>
      </c>
      <c r="I60" s="4">
        <v>99.47</v>
      </c>
      <c r="J60" s="4"/>
      <c r="K60" s="4">
        <f t="shared" si="4"/>
        <v>99.49000000000001</v>
      </c>
      <c r="L60" s="4">
        <f t="shared" si="5"/>
        <v>0.5416113524857072</v>
      </c>
      <c r="M60" s="4"/>
      <c r="N60" s="4"/>
      <c r="O60" s="4"/>
      <c r="P60" s="4"/>
    </row>
    <row r="61" spans="2:16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1" t="s">
        <v>30</v>
      </c>
      <c r="B62" s="4" t="s">
        <v>31</v>
      </c>
      <c r="C62" s="4" t="s">
        <v>32</v>
      </c>
      <c r="D62" s="4" t="s">
        <v>33</v>
      </c>
      <c r="E62" s="4">
        <v>8</v>
      </c>
      <c r="F62" s="4" t="s">
        <v>34</v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1" t="s">
        <v>39</v>
      </c>
      <c r="B63" s="4">
        <v>0.9797898995358244</v>
      </c>
      <c r="C63" s="4">
        <v>0.9924706714186382</v>
      </c>
      <c r="D63" s="4">
        <v>0.9909009522479747</v>
      </c>
      <c r="E63" s="4">
        <v>0.9929428723364024</v>
      </c>
      <c r="F63" s="4">
        <v>0.9902183913027091</v>
      </c>
      <c r="G63" s="4">
        <v>0.9784698326055352</v>
      </c>
      <c r="H63" s="4">
        <v>0.9829953223162003</v>
      </c>
      <c r="I63" s="4">
        <v>0.9881367305796278</v>
      </c>
      <c r="J63" s="4"/>
      <c r="K63" s="4">
        <f t="shared" si="4"/>
        <v>0.986990584042864</v>
      </c>
      <c r="L63" s="4">
        <f t="shared" si="5"/>
        <v>0.005768134674443204</v>
      </c>
      <c r="M63" s="7">
        <v>1</v>
      </c>
      <c r="N63" s="4"/>
      <c r="O63" s="4"/>
      <c r="P63" s="4"/>
    </row>
    <row r="64" spans="1:16" ht="12.75">
      <c r="A64" s="1" t="s">
        <v>46</v>
      </c>
      <c r="B64" s="4">
        <v>0.9901018557944293</v>
      </c>
      <c r="C64" s="4">
        <v>0.9686307714375199</v>
      </c>
      <c r="D64" s="4">
        <v>0.9798174203712909</v>
      </c>
      <c r="E64" s="4">
        <v>0.9676335651783992</v>
      </c>
      <c r="F64" s="4">
        <v>0.9715975674931457</v>
      </c>
      <c r="G64" s="4">
        <v>0.9946570627120933</v>
      </c>
      <c r="H64" s="4">
        <v>0.9779257196291793</v>
      </c>
      <c r="I64" s="4">
        <v>0.9731778887638391</v>
      </c>
      <c r="J64" s="4"/>
      <c r="K64" s="4">
        <f t="shared" si="4"/>
        <v>0.9779427314224871</v>
      </c>
      <c r="L64" s="4">
        <f t="shared" si="5"/>
        <v>0.00990443091513687</v>
      </c>
      <c r="M64" s="7">
        <v>0.98</v>
      </c>
      <c r="N64" s="4"/>
      <c r="O64" s="4"/>
      <c r="P64" s="4"/>
    </row>
    <row r="65" spans="1:16" ht="12.75">
      <c r="A65" s="1" t="s">
        <v>36</v>
      </c>
      <c r="B65" s="4">
        <v>0.01893534266607862</v>
      </c>
      <c r="C65" s="4">
        <v>0.018787211857311477</v>
      </c>
      <c r="D65" s="4">
        <v>0.020369976123236315</v>
      </c>
      <c r="E65" s="4">
        <v>0.020087422412609243</v>
      </c>
      <c r="F65" s="4">
        <v>0.018660604061827908</v>
      </c>
      <c r="G65" s="4">
        <v>0.01816942684273134</v>
      </c>
      <c r="H65" s="4">
        <v>0.020617139763368528</v>
      </c>
      <c r="I65" s="4">
        <v>0.016575734814440825</v>
      </c>
      <c r="J65" s="4"/>
      <c r="K65" s="4">
        <f t="shared" si="4"/>
        <v>0.019025357317700536</v>
      </c>
      <c r="L65" s="4">
        <f t="shared" si="5"/>
        <v>0.001330997562211847</v>
      </c>
      <c r="M65" s="7">
        <v>0.02</v>
      </c>
      <c r="N65" s="4"/>
      <c r="O65" s="4"/>
      <c r="P65" s="4"/>
    </row>
    <row r="66" spans="1:16" ht="12.75">
      <c r="A66" s="1" t="s">
        <v>45</v>
      </c>
      <c r="B66" s="4">
        <v>0.008768664648807486</v>
      </c>
      <c r="C66" s="4">
        <v>0.010484696802836948</v>
      </c>
      <c r="D66" s="4">
        <v>0.008851498379898766</v>
      </c>
      <c r="E66" s="4">
        <v>0.008918473225427158</v>
      </c>
      <c r="F66" s="4">
        <v>0.008641437445728047</v>
      </c>
      <c r="G66" s="4">
        <v>0.009276953260265992</v>
      </c>
      <c r="H66" s="4">
        <v>0.008734927505894096</v>
      </c>
      <c r="I66" s="4">
        <v>0.010467698188511546</v>
      </c>
      <c r="J66" s="4"/>
      <c r="K66" s="4">
        <f t="shared" si="4"/>
        <v>0.009268043682171255</v>
      </c>
      <c r="L66" s="4">
        <f t="shared" si="5"/>
        <v>0.000769176951235607</v>
      </c>
      <c r="M66" s="7" t="s">
        <v>94</v>
      </c>
      <c r="N66" s="4"/>
      <c r="O66" s="4"/>
      <c r="P66" s="4"/>
    </row>
    <row r="67" spans="1:16" ht="12.75">
      <c r="A67" s="1" t="s">
        <v>35</v>
      </c>
      <c r="B67" s="4">
        <v>1.0566701114534391</v>
      </c>
      <c r="C67" s="4">
        <v>1.0313565859086358</v>
      </c>
      <c r="D67" s="4">
        <v>1.0185659506313758</v>
      </c>
      <c r="E67" s="4">
        <v>1.0330882434596889</v>
      </c>
      <c r="F67" s="4">
        <v>1.0424673880393247</v>
      </c>
      <c r="G67" s="4">
        <v>1.0541669980818777</v>
      </c>
      <c r="H67" s="4">
        <v>1.061732887116221</v>
      </c>
      <c r="I67" s="4">
        <v>1.0484060053797657</v>
      </c>
      <c r="J67" s="4"/>
      <c r="K67" s="4">
        <f t="shared" si="4"/>
        <v>1.0433067712587911</v>
      </c>
      <c r="L67" s="4">
        <f t="shared" si="5"/>
        <v>0.014745872700080005</v>
      </c>
      <c r="M67" s="4"/>
      <c r="N67" s="4"/>
      <c r="O67" s="4"/>
      <c r="P67" s="4"/>
    </row>
    <row r="68" spans="1:16" ht="12.75">
      <c r="A68" s="1" t="s">
        <v>29</v>
      </c>
      <c r="B68" s="4">
        <f>SUM(B63:B67)</f>
        <v>3.054265874098579</v>
      </c>
      <c r="C68" s="4">
        <f aca="true" t="shared" si="6" ref="C68:I68">SUM(C63:C67)</f>
        <v>3.0217299374249427</v>
      </c>
      <c r="D68" s="4">
        <f t="shared" si="6"/>
        <v>3.0185057977537766</v>
      </c>
      <c r="E68" s="4">
        <f t="shared" si="6"/>
        <v>3.022670576612527</v>
      </c>
      <c r="F68" s="4">
        <f t="shared" si="6"/>
        <v>3.0315853883427355</v>
      </c>
      <c r="G68" s="4">
        <f t="shared" si="6"/>
        <v>3.054740273502504</v>
      </c>
      <c r="H68" s="4">
        <f t="shared" si="6"/>
        <v>3.0520059963308634</v>
      </c>
      <c r="I68" s="4">
        <f t="shared" si="6"/>
        <v>3.036764057726185</v>
      </c>
      <c r="J68" s="4"/>
      <c r="K68" s="4">
        <f t="shared" si="4"/>
        <v>3.036533487724014</v>
      </c>
      <c r="L68" s="4">
        <f t="shared" si="5"/>
        <v>0.015335220707969657</v>
      </c>
      <c r="M68" s="4"/>
      <c r="N68" s="4"/>
      <c r="O68" s="4"/>
      <c r="P68" s="4"/>
    </row>
    <row r="69" spans="2:16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3:6" ht="23.25">
      <c r="C70" s="1" t="s">
        <v>84</v>
      </c>
      <c r="F70" s="2" t="s">
        <v>95</v>
      </c>
    </row>
    <row r="71" spans="3:11" ht="23.25">
      <c r="C71" s="1" t="s">
        <v>85</v>
      </c>
      <c r="F71" s="2" t="s">
        <v>96</v>
      </c>
      <c r="K71" s="1" t="s">
        <v>100</v>
      </c>
    </row>
    <row r="72" ht="16.5">
      <c r="F72" s="10"/>
    </row>
    <row r="73" spans="1:8" ht="12.75">
      <c r="A73" s="1" t="s">
        <v>48</v>
      </c>
      <c r="B73" s="1" t="s">
        <v>49</v>
      </c>
      <c r="C73" s="1" t="s">
        <v>50</v>
      </c>
      <c r="D73" s="1" t="s">
        <v>51</v>
      </c>
      <c r="E73" s="1" t="s">
        <v>52</v>
      </c>
      <c r="F73" s="1" t="s">
        <v>53</v>
      </c>
      <c r="G73" s="1" t="s">
        <v>54</v>
      </c>
      <c r="H73" s="1" t="s">
        <v>55</v>
      </c>
    </row>
    <row r="74" spans="1:8" ht="12.75">
      <c r="A74" s="1" t="s">
        <v>56</v>
      </c>
      <c r="B74" s="1" t="s">
        <v>35</v>
      </c>
      <c r="C74" s="1" t="s">
        <v>57</v>
      </c>
      <c r="D74" s="1">
        <v>20</v>
      </c>
      <c r="E74" s="1">
        <v>10</v>
      </c>
      <c r="F74" s="1">
        <v>600</v>
      </c>
      <c r="G74" s="1">
        <v>-600</v>
      </c>
      <c r="H74" s="1" t="s">
        <v>58</v>
      </c>
    </row>
    <row r="75" spans="1:8" ht="12.75">
      <c r="A75" s="1" t="s">
        <v>56</v>
      </c>
      <c r="B75" s="1" t="s">
        <v>37</v>
      </c>
      <c r="C75" s="1" t="s">
        <v>57</v>
      </c>
      <c r="D75" s="1">
        <v>20</v>
      </c>
      <c r="E75" s="1">
        <v>10</v>
      </c>
      <c r="F75" s="1">
        <v>600</v>
      </c>
      <c r="G75" s="1">
        <v>-600</v>
      </c>
      <c r="H75" s="1" t="s">
        <v>59</v>
      </c>
    </row>
    <row r="76" spans="1:8" ht="12.75">
      <c r="A76" s="1" t="s">
        <v>56</v>
      </c>
      <c r="B76" s="1" t="s">
        <v>38</v>
      </c>
      <c r="C76" s="1" t="s">
        <v>57</v>
      </c>
      <c r="D76" s="1">
        <v>20</v>
      </c>
      <c r="E76" s="1">
        <v>10</v>
      </c>
      <c r="F76" s="1">
        <v>600</v>
      </c>
      <c r="G76" s="1">
        <v>-601</v>
      </c>
      <c r="H76" s="1" t="s">
        <v>60</v>
      </c>
    </row>
    <row r="77" spans="1:8" ht="12.75">
      <c r="A77" s="1" t="s">
        <v>56</v>
      </c>
      <c r="B77" s="1" t="s">
        <v>14</v>
      </c>
      <c r="C77" s="1" t="s">
        <v>57</v>
      </c>
      <c r="D77" s="1">
        <v>20</v>
      </c>
      <c r="E77" s="1">
        <v>10</v>
      </c>
      <c r="F77" s="1">
        <v>800</v>
      </c>
      <c r="G77" s="1">
        <v>-800</v>
      </c>
      <c r="H77" s="1" t="s">
        <v>61</v>
      </c>
    </row>
    <row r="78" spans="1:8" ht="12.75">
      <c r="A78" s="1" t="s">
        <v>56</v>
      </c>
      <c r="B78" s="1" t="s">
        <v>36</v>
      </c>
      <c r="C78" s="1" t="s">
        <v>57</v>
      </c>
      <c r="D78" s="1">
        <v>20</v>
      </c>
      <c r="E78" s="1">
        <v>10</v>
      </c>
      <c r="F78" s="1">
        <v>600</v>
      </c>
      <c r="G78" s="1">
        <v>-601</v>
      </c>
      <c r="H78" s="1" t="s">
        <v>60</v>
      </c>
    </row>
    <row r="79" spans="1:8" ht="12.75">
      <c r="A79" s="1" t="s">
        <v>62</v>
      </c>
      <c r="B79" s="1" t="s">
        <v>39</v>
      </c>
      <c r="C79" s="1" t="s">
        <v>57</v>
      </c>
      <c r="D79" s="1">
        <v>20</v>
      </c>
      <c r="E79" s="1">
        <v>10</v>
      </c>
      <c r="F79" s="1">
        <v>600</v>
      </c>
      <c r="G79" s="1">
        <v>-600</v>
      </c>
      <c r="H79" s="1" t="s">
        <v>63</v>
      </c>
    </row>
    <row r="80" spans="1:8" ht="12.75">
      <c r="A80" s="1" t="s">
        <v>62</v>
      </c>
      <c r="B80" s="1" t="s">
        <v>40</v>
      </c>
      <c r="C80" s="1" t="s">
        <v>57</v>
      </c>
      <c r="D80" s="1">
        <v>20</v>
      </c>
      <c r="E80" s="1">
        <v>10</v>
      </c>
      <c r="F80" s="1">
        <v>600</v>
      </c>
      <c r="G80" s="1">
        <v>-600</v>
      </c>
      <c r="H80" s="1" t="s">
        <v>64</v>
      </c>
    </row>
    <row r="81" spans="1:8" ht="12.75">
      <c r="A81" s="1" t="s">
        <v>62</v>
      </c>
      <c r="B81" s="1" t="s">
        <v>21</v>
      </c>
      <c r="C81" s="1" t="s">
        <v>57</v>
      </c>
      <c r="D81" s="1">
        <v>20</v>
      </c>
      <c r="E81" s="1">
        <v>10</v>
      </c>
      <c r="F81" s="1">
        <v>600</v>
      </c>
      <c r="G81" s="1">
        <v>-600</v>
      </c>
      <c r="H81" s="1" t="s">
        <v>65</v>
      </c>
    </row>
    <row r="82" spans="1:8" ht="12.75">
      <c r="A82" s="1" t="s">
        <v>62</v>
      </c>
      <c r="B82" s="1" t="s">
        <v>41</v>
      </c>
      <c r="C82" s="1" t="s">
        <v>57</v>
      </c>
      <c r="D82" s="1">
        <v>20</v>
      </c>
      <c r="E82" s="1">
        <v>10</v>
      </c>
      <c r="F82" s="1">
        <v>600</v>
      </c>
      <c r="G82" s="1">
        <v>-600</v>
      </c>
      <c r="H82" s="1" t="s">
        <v>66</v>
      </c>
    </row>
    <row r="83" spans="1:8" ht="12.75">
      <c r="A83" s="1" t="s">
        <v>62</v>
      </c>
      <c r="B83" s="1" t="s">
        <v>42</v>
      </c>
      <c r="C83" s="1" t="s">
        <v>57</v>
      </c>
      <c r="D83" s="1">
        <v>20</v>
      </c>
      <c r="E83" s="1">
        <v>10</v>
      </c>
      <c r="F83" s="1">
        <v>600</v>
      </c>
      <c r="G83" s="1">
        <v>-600</v>
      </c>
      <c r="H83" s="1" t="s">
        <v>60</v>
      </c>
    </row>
    <row r="84" spans="1:8" ht="12.75">
      <c r="A84" s="1" t="s">
        <v>62</v>
      </c>
      <c r="B84" s="1" t="s">
        <v>43</v>
      </c>
      <c r="C84" s="1" t="s">
        <v>57</v>
      </c>
      <c r="D84" s="1">
        <v>20</v>
      </c>
      <c r="E84" s="1">
        <v>10</v>
      </c>
      <c r="F84" s="1">
        <v>600</v>
      </c>
      <c r="G84" s="1">
        <v>-600</v>
      </c>
      <c r="H84" s="1" t="s">
        <v>67</v>
      </c>
    </row>
    <row r="85" spans="1:8" ht="12.75">
      <c r="A85" s="1" t="s">
        <v>62</v>
      </c>
      <c r="B85" s="1" t="s">
        <v>44</v>
      </c>
      <c r="C85" s="1" t="s">
        <v>57</v>
      </c>
      <c r="D85" s="1">
        <v>20</v>
      </c>
      <c r="E85" s="1">
        <v>10</v>
      </c>
      <c r="F85" s="1">
        <v>600</v>
      </c>
      <c r="G85" s="1">
        <v>-600</v>
      </c>
      <c r="H85" s="1" t="s">
        <v>68</v>
      </c>
    </row>
    <row r="86" spans="1:8" ht="12.75">
      <c r="A86" s="1" t="s">
        <v>62</v>
      </c>
      <c r="B86" s="1" t="s">
        <v>45</v>
      </c>
      <c r="C86" s="1" t="s">
        <v>57</v>
      </c>
      <c r="D86" s="1">
        <v>20</v>
      </c>
      <c r="E86" s="1">
        <v>10</v>
      </c>
      <c r="F86" s="1">
        <v>600</v>
      </c>
      <c r="G86" s="1">
        <v>-600</v>
      </c>
      <c r="H86" s="1" t="s">
        <v>69</v>
      </c>
    </row>
    <row r="87" spans="1:8" ht="12.75">
      <c r="A87" s="1" t="s">
        <v>70</v>
      </c>
      <c r="B87" s="1" t="s">
        <v>46</v>
      </c>
      <c r="C87" s="1" t="s">
        <v>57</v>
      </c>
      <c r="D87" s="1">
        <v>20</v>
      </c>
      <c r="E87" s="1">
        <v>10</v>
      </c>
      <c r="F87" s="1">
        <v>500</v>
      </c>
      <c r="G87" s="1">
        <v>-500</v>
      </c>
      <c r="H87" s="1" t="s">
        <v>71</v>
      </c>
    </row>
    <row r="88" spans="1:8" ht="12.75">
      <c r="A88" s="1" t="s">
        <v>70</v>
      </c>
      <c r="B88" s="1" t="s">
        <v>47</v>
      </c>
      <c r="C88" s="1" t="s">
        <v>57</v>
      </c>
      <c r="D88" s="1">
        <v>20</v>
      </c>
      <c r="E88" s="1">
        <v>10</v>
      </c>
      <c r="F88" s="1">
        <v>500</v>
      </c>
      <c r="G88" s="1">
        <v>-500</v>
      </c>
      <c r="H88" s="1" t="s">
        <v>72</v>
      </c>
    </row>
    <row r="92" spans="1:9" ht="12.75">
      <c r="A92" s="1" t="s">
        <v>88</v>
      </c>
      <c r="B92" s="3" t="s">
        <v>88</v>
      </c>
      <c r="C92" s="3" t="s">
        <v>88</v>
      </c>
      <c r="D92" s="3" t="s">
        <v>88</v>
      </c>
      <c r="E92" s="3" t="s">
        <v>88</v>
      </c>
      <c r="F92" s="3"/>
      <c r="G92" s="3"/>
      <c r="H92" s="3"/>
      <c r="I92" s="3"/>
    </row>
    <row r="93" spans="1:9" ht="12.75">
      <c r="A93" s="1" t="s">
        <v>88</v>
      </c>
      <c r="B93" s="3" t="s">
        <v>88</v>
      </c>
      <c r="C93" s="3" t="s">
        <v>88</v>
      </c>
      <c r="D93" s="3" t="s">
        <v>88</v>
      </c>
      <c r="E93" s="3" t="s">
        <v>88</v>
      </c>
      <c r="F93" s="3"/>
      <c r="G93" s="3"/>
      <c r="H93" s="3"/>
      <c r="I93" s="3"/>
    </row>
    <row r="94" spans="1:5" ht="12.75">
      <c r="A94" s="1" t="s">
        <v>88</v>
      </c>
      <c r="B94" s="1" t="s">
        <v>88</v>
      </c>
      <c r="C94" s="1" t="s">
        <v>88</v>
      </c>
      <c r="D94" s="1" t="s">
        <v>88</v>
      </c>
      <c r="E94" s="1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2008-03-10T20:32:21Z</dcterms:created>
  <dcterms:modified xsi:type="dcterms:W3CDTF">2008-03-10T21:02:37Z</dcterms:modified>
  <cp:category/>
  <cp:version/>
  <cp:contentType/>
  <cp:contentStatus/>
</cp:coreProperties>
</file>