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955" windowHeight="14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<sst xmlns="http://schemas.openxmlformats.org/spreadsheetml/2006/main" count="74" uniqueCount="42">
  <si>
    <t>Oxide</t>
  </si>
  <si>
    <t>MgO</t>
  </si>
  <si>
    <t>CaO</t>
  </si>
  <si>
    <t>ZnO</t>
  </si>
  <si>
    <t>MnO</t>
  </si>
  <si>
    <t>As2O5</t>
  </si>
  <si>
    <t>Date</t>
  </si>
  <si>
    <t>X</t>
  </si>
  <si>
    <t>Y</t>
  </si>
  <si>
    <t>Z</t>
  </si>
  <si>
    <t>Comment</t>
  </si>
  <si>
    <t>Vladimirite R080001</t>
  </si>
  <si>
    <t>Vladimirite - Sample R080001</t>
  </si>
  <si>
    <t>Ave.: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</si>
  <si>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</si>
  <si>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</si>
  <si>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</si>
  <si>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</si>
  <si>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</si>
  <si>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</si>
  <si>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</si>
  <si>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r>
      <t>As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0"/>
        <rFont val="Arial"/>
        <family val="2"/>
      </rPr>
      <t>5</t>
    </r>
  </si>
  <si>
    <t>Total:</t>
  </si>
  <si>
    <t>Enter Oxygens in formula:</t>
  </si>
  <si>
    <t>Oxygen Factor Calculation:</t>
  </si>
  <si>
    <t>F=</t>
  </si>
  <si>
    <t>F is factor for anion proportion calculation</t>
  </si>
  <si>
    <t>Ideal Chemistry:</t>
  </si>
  <si>
    <t>Measured Chemistry:</t>
  </si>
  <si>
    <r>
      <t>Ca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(AsO</t>
    </r>
    <r>
      <rPr>
        <b/>
        <vertAlign val="subscript"/>
        <sz val="14"/>
        <color indexed="8"/>
        <rFont val="Calibri"/>
        <family val="2"/>
      </rPr>
      <t>3</t>
    </r>
    <r>
      <rPr>
        <b/>
        <sz val="14"/>
        <color indexed="8"/>
        <rFont val="Calibri"/>
        <family val="2"/>
      </rPr>
      <t>OH)(AsO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·4H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</si>
  <si>
    <r>
      <t>(Ca</t>
    </r>
    <r>
      <rPr>
        <b/>
        <vertAlign val="subscript"/>
        <sz val="14"/>
        <color indexed="8"/>
        <rFont val="Calibri"/>
        <family val="2"/>
      </rPr>
      <t>3.974</t>
    </r>
    <r>
      <rPr>
        <b/>
        <sz val="14"/>
        <color indexed="8"/>
        <rFont val="Calibri"/>
        <family val="2"/>
      </rPr>
      <t>Zn</t>
    </r>
    <r>
      <rPr>
        <b/>
        <vertAlign val="subscript"/>
        <sz val="14"/>
        <color indexed="8"/>
        <rFont val="Calibri"/>
        <family val="2"/>
      </rPr>
      <t>0.002</t>
    </r>
    <r>
      <rPr>
        <b/>
        <sz val="14"/>
        <color indexed="8"/>
        <rFont val="Calibri"/>
        <family val="2"/>
      </rPr>
      <t>Mn</t>
    </r>
    <r>
      <rPr>
        <b/>
        <vertAlign val="subscript"/>
        <sz val="14"/>
        <color indexed="8"/>
        <rFont val="Calibri"/>
        <family val="2"/>
      </rPr>
      <t>0.002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Σ</t>
    </r>
    <r>
      <rPr>
        <b/>
        <vertAlign val="subscript"/>
        <sz val="14"/>
        <color indexed="8"/>
        <rFont val="Calibri"/>
        <family val="2"/>
      </rPr>
      <t>=3.978</t>
    </r>
    <r>
      <rPr>
        <b/>
        <sz val="14"/>
        <color indexed="8"/>
        <rFont val="Calibri"/>
        <family val="2"/>
      </rPr>
      <t>(As</t>
    </r>
    <r>
      <rPr>
        <b/>
        <vertAlign val="subscript"/>
        <sz val="14"/>
        <color indexed="8"/>
        <rFont val="Calibri"/>
        <family val="2"/>
      </rPr>
      <t>1.009</t>
    </r>
    <r>
      <rPr>
        <b/>
        <sz val="14"/>
        <color indexed="8"/>
        <rFont val="Calibri"/>
        <family val="2"/>
      </rPr>
      <t>O</t>
    </r>
    <r>
      <rPr>
        <b/>
        <vertAlign val="subscript"/>
        <sz val="14"/>
        <color indexed="8"/>
        <rFont val="Calibri"/>
        <family val="2"/>
      </rPr>
      <t>3</t>
    </r>
    <r>
      <rPr>
        <b/>
        <sz val="14"/>
        <color indexed="8"/>
        <rFont val="Calibri"/>
        <family val="2"/>
      </rPr>
      <t>OH)(AsO</t>
    </r>
    <r>
      <rPr>
        <b/>
        <vertAlign val="subscript"/>
        <sz val="14"/>
        <color indexed="8"/>
        <rFont val="Calibri"/>
        <family val="2"/>
      </rPr>
      <t>4</t>
    </r>
    <r>
      <rPr>
        <b/>
        <sz val="14"/>
        <color indexed="8"/>
        <rFont val="Calibri"/>
        <family val="2"/>
      </rPr>
      <t>)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·4H</t>
    </r>
    <r>
      <rPr>
        <b/>
        <vertAlign val="subscript"/>
        <sz val="14"/>
        <color indexed="8"/>
        <rFont val="Calibri"/>
        <family val="2"/>
      </rPr>
      <t>2</t>
    </r>
    <r>
      <rPr>
        <b/>
        <sz val="14"/>
        <color indexed="8"/>
        <rFont val="Calibri"/>
        <family val="2"/>
      </rPr>
      <t>O</t>
    </r>
  </si>
  <si>
    <t>Sub Total:</t>
  </si>
  <si>
    <t>n.d.</t>
  </si>
  <si>
    <t>(n.d., not detected)</t>
  </si>
  <si>
    <r>
      <t>Theo. H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O:</t>
    </r>
  </si>
  <si>
    <t xml:space="preserve">Standard Name :   </t>
  </si>
  <si>
    <t xml:space="preserve"> Mg On diopside </t>
  </si>
  <si>
    <t xml:space="preserve"> Ca On apatite_w </t>
  </si>
  <si>
    <t xml:space="preserve">Column Conditions :  Cond 1 : 15keV 8nA  </t>
  </si>
  <si>
    <t xml:space="preserve"> As On As2O3 </t>
  </si>
  <si>
    <t xml:space="preserve"> Mn On rhodonite791 </t>
  </si>
  <si>
    <t xml:space="preserve"> Zn On zn_2  Metal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</si>
</sst>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0"/>
      <name val="Arial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38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9">
      <selection activeCell="A47" sqref="A47:C54"/>
    </sheetView>
  </sheetViews>
  <sheetFormatPr defaultColWidth="9.140625" defaultRowHeight="15"/>
  <cols>
    <col min="1" max="1" width="11.57421875" style="0" customWidth="1"/>
    <col min="2" max="2" width="14.7109375" style="0" customWidth="1"/>
    <col min="3" max="3" width="12.140625" style="0" customWidth="1"/>
    <col min="5" max="5" width="11.7109375" style="0" customWidth="1"/>
    <col min="6" max="6" width="12.7109375" style="0" customWidth="1"/>
    <col min="7" max="7" width="21.00390625" style="0" customWidth="1"/>
  </cols>
  <sheetData>
    <row r="1" ht="15">
      <c r="B1" t="s">
        <v>12</v>
      </c>
    </row>
    <row r="4" ht="15">
      <c r="B4" t="s">
        <v>0</v>
      </c>
    </row>
    <row r="5" spans="2:11" ht="15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8</v>
      </c>
      <c r="J5" t="s">
        <v>9</v>
      </c>
      <c r="K5" t="s">
        <v>10</v>
      </c>
    </row>
    <row r="6" spans="2:11" ht="15">
      <c r="B6" s="15" t="s">
        <v>32</v>
      </c>
      <c r="C6">
        <v>33.50431</v>
      </c>
      <c r="D6">
        <v>0.012787</v>
      </c>
      <c r="E6">
        <v>0.019675</v>
      </c>
      <c r="F6">
        <v>50.93912</v>
      </c>
      <c r="G6" s="1">
        <v>40457.390856481485</v>
      </c>
      <c r="H6">
        <v>-13151</v>
      </c>
      <c r="I6">
        <v>33965</v>
      </c>
      <c r="J6">
        <v>680</v>
      </c>
      <c r="K6" t="s">
        <v>11</v>
      </c>
    </row>
    <row r="7" spans="2:11" ht="15">
      <c r="B7" s="15" t="s">
        <v>32</v>
      </c>
      <c r="C7">
        <v>33.50636</v>
      </c>
      <c r="D7">
        <v>1.2E-05</v>
      </c>
      <c r="E7">
        <v>0.024527</v>
      </c>
      <c r="F7">
        <v>51.9586</v>
      </c>
      <c r="G7" s="1">
        <v>40457.39319444444</v>
      </c>
      <c r="H7">
        <v>-13310</v>
      </c>
      <c r="I7">
        <v>33978</v>
      </c>
      <c r="J7">
        <v>680</v>
      </c>
      <c r="K7" t="s">
        <v>11</v>
      </c>
    </row>
    <row r="8" spans="2:11" ht="15">
      <c r="B8" s="15" t="s">
        <v>32</v>
      </c>
      <c r="C8">
        <v>33.46527</v>
      </c>
      <c r="D8">
        <v>1.2E-05</v>
      </c>
      <c r="E8">
        <v>0.027909</v>
      </c>
      <c r="F8">
        <v>52.06605</v>
      </c>
      <c r="G8" s="1">
        <v>40457.39530092593</v>
      </c>
      <c r="H8">
        <v>-12947</v>
      </c>
      <c r="I8">
        <v>34038</v>
      </c>
      <c r="J8">
        <v>680</v>
      </c>
      <c r="K8" t="s">
        <v>11</v>
      </c>
    </row>
    <row r="9" spans="2:11" ht="15">
      <c r="B9" s="15" t="s">
        <v>32</v>
      </c>
      <c r="C9">
        <v>33.56961</v>
      </c>
      <c r="D9">
        <v>0.017458</v>
      </c>
      <c r="E9">
        <v>0.007995</v>
      </c>
      <c r="F9">
        <v>50.88248</v>
      </c>
      <c r="G9" s="1">
        <v>40457.399050925924</v>
      </c>
      <c r="H9">
        <v>-12893</v>
      </c>
      <c r="I9">
        <v>34066</v>
      </c>
      <c r="J9">
        <v>680</v>
      </c>
      <c r="K9" t="s">
        <v>11</v>
      </c>
    </row>
    <row r="10" spans="2:11" ht="15">
      <c r="B10" s="15" t="s">
        <v>32</v>
      </c>
      <c r="C10">
        <v>33.5693</v>
      </c>
      <c r="D10">
        <v>0.025575</v>
      </c>
      <c r="E10">
        <v>0.031162</v>
      </c>
      <c r="F10">
        <v>52.15467</v>
      </c>
      <c r="G10" s="1">
        <v>40457.40136574074</v>
      </c>
      <c r="H10">
        <v>-12831</v>
      </c>
      <c r="I10">
        <v>34083</v>
      </c>
      <c r="J10">
        <v>680</v>
      </c>
      <c r="K10" t="s">
        <v>11</v>
      </c>
    </row>
    <row r="11" spans="2:11" ht="15">
      <c r="B11" s="15" t="s">
        <v>32</v>
      </c>
      <c r="C11">
        <v>33.58656</v>
      </c>
      <c r="D11">
        <v>1.2E-05</v>
      </c>
      <c r="E11">
        <v>0.013445</v>
      </c>
      <c r="F11">
        <v>53.86791</v>
      </c>
      <c r="G11" s="1">
        <v>40457.403391203705</v>
      </c>
      <c r="H11">
        <v>-12831</v>
      </c>
      <c r="I11">
        <v>34162</v>
      </c>
      <c r="J11">
        <v>680</v>
      </c>
      <c r="K11" t="s">
        <v>11</v>
      </c>
    </row>
    <row r="12" spans="2:11" ht="15">
      <c r="B12" s="15" t="s">
        <v>32</v>
      </c>
      <c r="C12">
        <v>33.67864</v>
      </c>
      <c r="D12">
        <v>1.2E-05</v>
      </c>
      <c r="E12">
        <v>0.003282</v>
      </c>
      <c r="F12">
        <v>52.26432</v>
      </c>
      <c r="G12" s="1">
        <v>40457.40547453704</v>
      </c>
      <c r="H12">
        <v>-12831</v>
      </c>
      <c r="I12">
        <v>34186</v>
      </c>
      <c r="J12">
        <v>680</v>
      </c>
      <c r="K12" t="s">
        <v>11</v>
      </c>
    </row>
    <row r="13" spans="2:11" ht="15">
      <c r="B13" s="15" t="s">
        <v>32</v>
      </c>
      <c r="C13">
        <v>33.43715</v>
      </c>
      <c r="D13">
        <v>0.043339</v>
      </c>
      <c r="E13">
        <v>0.039243</v>
      </c>
      <c r="F13">
        <v>51.60849</v>
      </c>
      <c r="G13" s="1">
        <v>40457.40802083333</v>
      </c>
      <c r="H13">
        <v>-12831</v>
      </c>
      <c r="I13">
        <v>34216</v>
      </c>
      <c r="J13">
        <v>680</v>
      </c>
      <c r="K13" t="s">
        <v>11</v>
      </c>
    </row>
    <row r="14" spans="2:11" ht="15">
      <c r="B14" s="15" t="s">
        <v>32</v>
      </c>
      <c r="C14">
        <v>33.53831</v>
      </c>
      <c r="D14">
        <v>0.132175</v>
      </c>
      <c r="E14">
        <v>0.042426</v>
      </c>
      <c r="F14">
        <v>53.60672</v>
      </c>
      <c r="G14" s="1">
        <v>40457.41070601852</v>
      </c>
      <c r="H14">
        <v>-12789</v>
      </c>
      <c r="I14">
        <v>34219</v>
      </c>
      <c r="J14">
        <v>680</v>
      </c>
      <c r="K14" t="s">
        <v>11</v>
      </c>
    </row>
    <row r="15" spans="2:11" ht="15">
      <c r="B15" s="15" t="s">
        <v>32</v>
      </c>
      <c r="C15">
        <v>33.4775</v>
      </c>
      <c r="D15">
        <v>1.2E-05</v>
      </c>
      <c r="E15">
        <v>0.006531</v>
      </c>
      <c r="F15">
        <v>52.29601</v>
      </c>
      <c r="G15" s="1">
        <v>40457.413449074076</v>
      </c>
      <c r="H15">
        <v>-12749</v>
      </c>
      <c r="I15">
        <v>34233</v>
      </c>
      <c r="J15">
        <v>680</v>
      </c>
      <c r="K15" t="s">
        <v>11</v>
      </c>
    </row>
    <row r="16" spans="2:11" ht="15">
      <c r="B16" s="15" t="s">
        <v>32</v>
      </c>
      <c r="C16">
        <v>33.61982</v>
      </c>
      <c r="D16">
        <v>1.2E-05</v>
      </c>
      <c r="E16">
        <v>0.001633</v>
      </c>
      <c r="F16">
        <v>52.07785</v>
      </c>
      <c r="G16" s="1">
        <v>40457.41645833333</v>
      </c>
      <c r="H16">
        <v>-12718</v>
      </c>
      <c r="I16">
        <v>34249</v>
      </c>
      <c r="J16">
        <v>680</v>
      </c>
      <c r="K16" t="s">
        <v>11</v>
      </c>
    </row>
    <row r="17" spans="2:11" ht="15">
      <c r="B17" s="15" t="s">
        <v>32</v>
      </c>
      <c r="C17">
        <v>33.42077</v>
      </c>
      <c r="D17">
        <v>0.089022</v>
      </c>
      <c r="E17">
        <v>1.3E-05</v>
      </c>
      <c r="F17">
        <v>52.65071</v>
      </c>
      <c r="G17" s="1">
        <v>40457.41966435185</v>
      </c>
      <c r="H17">
        <v>-12675</v>
      </c>
      <c r="I17">
        <v>34257</v>
      </c>
      <c r="J17">
        <v>680</v>
      </c>
      <c r="K17" t="s">
        <v>11</v>
      </c>
    </row>
    <row r="18" spans="2:11" ht="15">
      <c r="B18" s="15" t="s">
        <v>32</v>
      </c>
      <c r="C18">
        <v>33.45581</v>
      </c>
      <c r="D18">
        <v>1.2E-05</v>
      </c>
      <c r="E18">
        <v>1.3E-05</v>
      </c>
      <c r="F18">
        <v>51.58134</v>
      </c>
      <c r="G18" s="1">
        <v>40457.42261574074</v>
      </c>
      <c r="H18">
        <v>-12623</v>
      </c>
      <c r="I18">
        <v>34258</v>
      </c>
      <c r="J18">
        <v>680</v>
      </c>
      <c r="K18" t="s">
        <v>11</v>
      </c>
    </row>
    <row r="19" spans="2:11" ht="15">
      <c r="B19" s="15" t="s">
        <v>32</v>
      </c>
      <c r="C19">
        <v>33.6294</v>
      </c>
      <c r="D19">
        <v>1.2E-05</v>
      </c>
      <c r="E19">
        <v>1.3E-05</v>
      </c>
      <c r="F19">
        <v>52.29515</v>
      </c>
      <c r="G19" s="1">
        <v>40457.42482638889</v>
      </c>
      <c r="H19">
        <v>-12623</v>
      </c>
      <c r="I19">
        <v>34295</v>
      </c>
      <c r="J19">
        <v>680</v>
      </c>
      <c r="K19" t="s">
        <v>11</v>
      </c>
    </row>
    <row r="20" spans="2:11" ht="15">
      <c r="B20" s="15" t="s">
        <v>32</v>
      </c>
      <c r="C20">
        <v>33.56895</v>
      </c>
      <c r="D20">
        <v>1.2E-05</v>
      </c>
      <c r="E20">
        <v>0.066757</v>
      </c>
      <c r="F20">
        <v>52.04887</v>
      </c>
      <c r="G20" s="1">
        <v>40457.42689814815</v>
      </c>
      <c r="H20">
        <v>-12570</v>
      </c>
      <c r="I20">
        <v>34295</v>
      </c>
      <c r="J20">
        <v>680</v>
      </c>
      <c r="K20" t="s">
        <v>11</v>
      </c>
    </row>
    <row r="22" spans="1:7" ht="15">
      <c r="A22" t="s">
        <v>13</v>
      </c>
      <c r="C22">
        <f>AVERAGE(C6:C20)</f>
        <v>33.535183999999994</v>
      </c>
      <c r="D22">
        <f>AVERAGE(D6:D20)</f>
        <v>0.02136426666666667</v>
      </c>
      <c r="E22">
        <f>AVERAGE(E6:E20)</f>
        <v>0.018974933333333336</v>
      </c>
      <c r="F22">
        <f>AVERAGE(F6:F20)</f>
        <v>52.15321933333333</v>
      </c>
      <c r="G22" s="15" t="s">
        <v>33</v>
      </c>
    </row>
    <row r="23" spans="1:6" ht="15">
      <c r="A23" t="s">
        <v>14</v>
      </c>
      <c r="C23">
        <f>STDEV(C6:C20)</f>
        <v>0.07641937327293755</v>
      </c>
      <c r="D23">
        <f>STDEV(D6:D20)</f>
        <v>0.039233102578356056</v>
      </c>
      <c r="E23">
        <f>STDEV(E6:E20)</f>
        <v>0.01970351085273407</v>
      </c>
      <c r="F23">
        <f>STDEV(F6:F20)</f>
        <v>0.8074581079490013</v>
      </c>
    </row>
    <row r="25" spans="1:7" ht="15.75" thickBot="1">
      <c r="A25" s="2" t="s">
        <v>0</v>
      </c>
      <c r="B25" s="2" t="s">
        <v>15</v>
      </c>
      <c r="C25" s="2" t="s">
        <v>16</v>
      </c>
      <c r="D25" s="2" t="s">
        <v>17</v>
      </c>
      <c r="E25" s="2" t="s">
        <v>18</v>
      </c>
      <c r="F25" s="2" t="s">
        <v>19</v>
      </c>
      <c r="G25" s="2" t="s">
        <v>20</v>
      </c>
    </row>
    <row r="26" spans="1:7" ht="15">
      <c r="A26" s="4" t="s">
        <v>4</v>
      </c>
      <c r="B26" s="4">
        <v>0.02</v>
      </c>
      <c r="C26" s="5">
        <v>70.94</v>
      </c>
      <c r="D26" s="4">
        <f>B26/C26</f>
        <v>0.000281928390188892</v>
      </c>
      <c r="E26" s="4">
        <f>D26*1</f>
        <v>0.000281928390188892</v>
      </c>
      <c r="F26" s="3">
        <f>E26*D38</f>
        <v>0.0018731037717118354</v>
      </c>
      <c r="G26" s="6">
        <f>F26</f>
        <v>0.0018731037717118354</v>
      </c>
    </row>
    <row r="27" spans="1:7" ht="15">
      <c r="A27" s="4" t="s">
        <v>3</v>
      </c>
      <c r="B27" s="4">
        <v>0.02</v>
      </c>
      <c r="C27" s="7">
        <v>81.38</v>
      </c>
      <c r="D27" s="4">
        <f>B27/C27</f>
        <v>0.00024576062914721065</v>
      </c>
      <c r="E27" s="4">
        <f>D27*1</f>
        <v>0.00024576062914721065</v>
      </c>
      <c r="F27" s="3">
        <f>E27*D38</f>
        <v>0.0016328088174642126</v>
      </c>
      <c r="G27" s="6">
        <f>F27</f>
        <v>0.0016328088174642126</v>
      </c>
    </row>
    <row r="28" spans="1:7" ht="15">
      <c r="A28" s="4" t="s">
        <v>2</v>
      </c>
      <c r="B28" s="4">
        <v>33.54</v>
      </c>
      <c r="C28" s="7">
        <v>56.08</v>
      </c>
      <c r="D28" s="4">
        <f>B28/C28</f>
        <v>0.598074179743224</v>
      </c>
      <c r="E28" s="4">
        <f>D28*1</f>
        <v>0.598074179743224</v>
      </c>
      <c r="F28" s="3">
        <f>E28*D38</f>
        <v>3.9735444915282354</v>
      </c>
      <c r="G28" s="6">
        <f>F28</f>
        <v>3.9735444915282354</v>
      </c>
    </row>
    <row r="29" spans="1:7" ht="15.75">
      <c r="A29" s="4" t="s">
        <v>21</v>
      </c>
      <c r="B29" s="4">
        <v>52.05</v>
      </c>
      <c r="C29" s="5">
        <v>229.84</v>
      </c>
      <c r="D29" s="4">
        <f>B29/C29</f>
        <v>0.22646188652975982</v>
      </c>
      <c r="E29" s="4">
        <f>D29*5</f>
        <v>1.132309432648799</v>
      </c>
      <c r="F29" s="3">
        <f>E29*D38</f>
        <v>7.522949595882588</v>
      </c>
      <c r="G29" s="6">
        <f>F29*2/5</f>
        <v>3.0091798383530355</v>
      </c>
    </row>
    <row r="30" spans="1:5" ht="15">
      <c r="A30" s="8" t="s">
        <v>31</v>
      </c>
      <c r="B30">
        <f>SUM(B26:B29)</f>
        <v>85.63</v>
      </c>
      <c r="E30">
        <f>SUM(E26:E29)</f>
        <v>1.730911301411359</v>
      </c>
    </row>
    <row r="31" spans="1:2" ht="18">
      <c r="A31" s="8" t="s">
        <v>34</v>
      </c>
      <c r="B31">
        <v>12.41</v>
      </c>
    </row>
    <row r="32" spans="1:2" ht="15">
      <c r="A32" s="8" t="s">
        <v>22</v>
      </c>
      <c r="B32">
        <f>SUM(B30:B31)</f>
        <v>98.03999999999999</v>
      </c>
    </row>
    <row r="33" spans="5:7" ht="15">
      <c r="E33" s="9" t="s">
        <v>23</v>
      </c>
      <c r="F33" s="10"/>
      <c r="G33" s="11">
        <v>11.5</v>
      </c>
    </row>
    <row r="37" spans="3:6" ht="15">
      <c r="C37" s="12" t="s">
        <v>24</v>
      </c>
      <c r="D37" s="12"/>
      <c r="E37" s="12"/>
      <c r="F37" s="12"/>
    </row>
    <row r="38" spans="3:6" ht="15">
      <c r="C38" s="13" t="s">
        <v>25</v>
      </c>
      <c r="D38" s="12">
        <f>G33/E30</f>
        <v>6.64389907826188</v>
      </c>
      <c r="E38" s="12"/>
      <c r="F38" s="12"/>
    </row>
    <row r="39" spans="3:6" ht="15">
      <c r="C39" s="12"/>
      <c r="D39" s="12"/>
      <c r="E39" s="12"/>
      <c r="F39" s="12"/>
    </row>
    <row r="40" spans="3:6" ht="15">
      <c r="C40" s="12" t="s">
        <v>26</v>
      </c>
      <c r="D40" s="12"/>
      <c r="E40" s="12"/>
      <c r="F40" s="12"/>
    </row>
    <row r="43" spans="1:3" ht="20.25">
      <c r="A43" s="14" t="s">
        <v>27</v>
      </c>
      <c r="B43" s="14"/>
      <c r="C43" s="14" t="s">
        <v>29</v>
      </c>
    </row>
    <row r="45" spans="1:3" ht="20.25">
      <c r="A45" s="14" t="s">
        <v>28</v>
      </c>
      <c r="B45" s="14"/>
      <c r="C45" s="14" t="s">
        <v>30</v>
      </c>
    </row>
    <row r="47" ht="15">
      <c r="A47" t="s">
        <v>38</v>
      </c>
    </row>
    <row r="49" ht="15">
      <c r="A49" t="s">
        <v>35</v>
      </c>
    </row>
    <row r="50" ht="15">
      <c r="A50" t="s">
        <v>36</v>
      </c>
    </row>
    <row r="51" ht="15">
      <c r="A51" t="s">
        <v>37</v>
      </c>
    </row>
    <row r="52" ht="15">
      <c r="A52" t="s">
        <v>41</v>
      </c>
    </row>
    <row r="53" ht="15">
      <c r="A53" t="s">
        <v>40</v>
      </c>
    </row>
    <row r="54" ht="15">
      <c r="A54" t="s">
        <v>39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rruff</cp:lastModifiedBy>
  <cp:lastPrinted>2010-10-07T15:37:10Z</cp:lastPrinted>
  <dcterms:created xsi:type="dcterms:W3CDTF">2010-10-07T14:52:54Z</dcterms:created>
  <dcterms:modified xsi:type="dcterms:W3CDTF">2010-12-02T20:36:23Z</dcterms:modified>
  <cp:category/>
  <cp:version/>
  <cp:contentType/>
  <cp:contentStatus/>
</cp:coreProperties>
</file>