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<sst xmlns="http://schemas.openxmlformats.org/spreadsheetml/2006/main" count="74" uniqueCount="43">
  <si>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Oxide</t>
  </si>
  <si>
    <t>MgO</t>
  </si>
  <si>
    <t>CaO</t>
  </si>
  <si>
    <t>ZnO</t>
  </si>
  <si>
    <t>MnO</t>
  </si>
  <si>
    <t>As2O5</t>
  </si>
  <si>
    <t>Date</t>
  </si>
  <si>
    <t>X</t>
  </si>
  <si>
    <t>Y</t>
  </si>
  <si>
    <t>Z</t>
  </si>
  <si>
    <t>Comment</t>
  </si>
  <si>
    <t>Ave.: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</si>
  <si>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</si>
  <si>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</si>
  <si>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</si>
  <si>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</si>
  <si>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</si>
  <si>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</si>
  <si>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</si>
  <si>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</si>
  <si>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</si>
  <si>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</si>
  <si>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</si>
  <si>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F=</t>
  </si>
  <si>
    <t>F is factor for anion proportion calculation</t>
  </si>
  <si>
    <t>Ideal Chemistry:</t>
  </si>
  <si>
    <t>Measured Chemistry:</t>
  </si>
  <si>
    <r>
      <t>Ca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(AsO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OH)(AsO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·4H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</si>
  <si>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Sub Total:</t>
  </si>
  <si>
    <t>n.d.</t>
  </si>
  <si>
    <t>(n.d., not detected)</t>
  </si>
  <si>
    <t>Vladimirite R100075</t>
  </si>
  <si>
    <t>Vladimirite - Sample R100075 from Morocco</t>
  </si>
  <si>
    <r>
      <t>Ca</t>
    </r>
    <r>
      <rPr>
        <b/>
        <vertAlign val="subscript"/>
        <sz val="14"/>
        <color indexed="8"/>
        <rFont val="Calibri"/>
        <family val="2"/>
      </rPr>
      <t>4.03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0.99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OH)(AsO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·4H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</si>
  <si>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r>
      <t>Theo.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O:</t>
    </r>
  </si>
  <si>
    <r>
      <t>Note: Loss ratio to sample R080001 has been applied to CaO and As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(1.0273)</t>
    </r>
  </si>
  <si>
    <t xml:space="preserve">Column Conditions :  Cond 1 : 15keV 8nA  </t>
  </si>
  <si>
    <t xml:space="preserve">Standard Name :   </t>
  </si>
  <si>
    <t xml:space="preserve"> Mg On diopside </t>
  </si>
  <si>
    <t xml:space="preserve"> Ca On apatite_w </t>
  </si>
  <si>
    <t xml:space="preserve"> Zn On zn_2  Metal</t>
  </si>
  <si>
    <t xml:space="preserve"> Mn On rhodonite791 </t>
  </si>
  <si>
    <t xml:space="preserve"> As On As2O3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</si>
</sst>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vertAlign val="sub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0">
      <selection activeCell="H41" sqref="H41"/>
    </sheetView>
  </sheetViews>
  <sheetFormatPr defaultColWidth="9.140625" defaultRowHeight="15"/>
  <cols>
    <col min="1" max="1" width="11.57421875" style="0" customWidth="1"/>
    <col min="2" max="2" width="13.8515625" style="0" customWidth="1"/>
    <col min="3" max="3" width="12.140625" style="0" customWidth="1"/>
    <col min="5" max="5" width="11.7109375" style="0" customWidth="1"/>
    <col min="6" max="6" width="12.7109375" style="0" customWidth="1"/>
    <col min="7" max="7" width="21.00390625" style="0" customWidth="1"/>
    <col min="9" max="9" width="22.421875" style="0" customWidth="1"/>
  </cols>
  <sheetData>
    <row r="1" ht="15">
      <c r="B1" t="s">
        <v>32</v>
      </c>
    </row>
    <row r="4" ht="15">
      <c r="B4" t="s">
        <v>0</v>
      </c>
    </row>
    <row r="5" spans="2:11" ht="1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</row>
    <row r="6" spans="2:13" ht="15">
      <c r="B6" t="s">
        <v>29</v>
      </c>
      <c r="C6">
        <v>32.80496</v>
      </c>
      <c r="D6">
        <v>1.2E-05</v>
      </c>
      <c r="E6" t="s">
        <v>29</v>
      </c>
      <c r="F6">
        <v>50.63515</v>
      </c>
      <c r="G6">
        <v>1.3E-05</v>
      </c>
      <c r="H6">
        <v>83.44016</v>
      </c>
      <c r="I6" s="1">
        <v>40457.430439814816</v>
      </c>
      <c r="J6">
        <v>-6848</v>
      </c>
      <c r="K6">
        <v>30109</v>
      </c>
      <c r="L6">
        <v>691</v>
      </c>
      <c r="M6" t="s">
        <v>31</v>
      </c>
    </row>
    <row r="7" spans="2:13" ht="15">
      <c r="B7" t="s">
        <v>29</v>
      </c>
      <c r="C7">
        <v>32.48183</v>
      </c>
      <c r="D7">
        <v>0.089125</v>
      </c>
      <c r="E7" t="s">
        <v>29</v>
      </c>
      <c r="F7">
        <v>50.59085</v>
      </c>
      <c r="G7">
        <v>0.03305</v>
      </c>
      <c r="H7">
        <v>83.19489</v>
      </c>
      <c r="I7" s="1">
        <v>40457.435011574074</v>
      </c>
      <c r="J7">
        <v>-5959</v>
      </c>
      <c r="K7">
        <v>30016</v>
      </c>
      <c r="L7">
        <v>691</v>
      </c>
      <c r="M7" t="s">
        <v>31</v>
      </c>
    </row>
    <row r="8" spans="2:13" ht="15">
      <c r="B8" t="s">
        <v>29</v>
      </c>
      <c r="C8">
        <v>32.764</v>
      </c>
      <c r="D8">
        <v>1.2E-05</v>
      </c>
      <c r="E8" t="s">
        <v>29</v>
      </c>
      <c r="F8">
        <v>50.59503</v>
      </c>
      <c r="G8">
        <v>0.041821</v>
      </c>
      <c r="H8">
        <v>83.41371</v>
      </c>
      <c r="I8" s="1">
        <v>40457.437210648146</v>
      </c>
      <c r="J8">
        <v>-5950</v>
      </c>
      <c r="K8">
        <v>29988</v>
      </c>
      <c r="L8">
        <v>691</v>
      </c>
      <c r="M8" t="s">
        <v>31</v>
      </c>
    </row>
    <row r="9" spans="2:13" ht="15">
      <c r="B9" t="s">
        <v>29</v>
      </c>
      <c r="C9">
        <v>32.93647</v>
      </c>
      <c r="D9">
        <v>1.2E-05</v>
      </c>
      <c r="E9" t="s">
        <v>29</v>
      </c>
      <c r="F9">
        <v>50.90928</v>
      </c>
      <c r="G9">
        <v>0.003845</v>
      </c>
      <c r="H9">
        <v>83.84963</v>
      </c>
      <c r="I9" s="1">
        <v>40457.440034722225</v>
      </c>
      <c r="J9">
        <v>-5944</v>
      </c>
      <c r="K9">
        <v>29963</v>
      </c>
      <c r="L9">
        <v>691</v>
      </c>
      <c r="M9" t="s">
        <v>31</v>
      </c>
    </row>
    <row r="10" spans="2:13" ht="15">
      <c r="B10" t="s">
        <v>29</v>
      </c>
      <c r="C10">
        <v>33.07041</v>
      </c>
      <c r="D10">
        <v>0.017456</v>
      </c>
      <c r="E10" t="s">
        <v>29</v>
      </c>
      <c r="F10">
        <v>51.72697</v>
      </c>
      <c r="G10">
        <v>0.021952</v>
      </c>
      <c r="H10">
        <v>84.83681</v>
      </c>
      <c r="I10" s="1">
        <v>40457.442094907405</v>
      </c>
      <c r="J10">
        <v>-5940</v>
      </c>
      <c r="K10">
        <v>29939</v>
      </c>
      <c r="L10">
        <v>691</v>
      </c>
      <c r="M10" t="s">
        <v>31</v>
      </c>
    </row>
    <row r="11" spans="2:13" ht="15">
      <c r="B11" t="s">
        <v>29</v>
      </c>
      <c r="C11">
        <v>33.20296</v>
      </c>
      <c r="D11">
        <v>0.020021</v>
      </c>
      <c r="E11" t="s">
        <v>29</v>
      </c>
      <c r="F11">
        <v>49.38733</v>
      </c>
      <c r="G11">
        <v>1.3E-05</v>
      </c>
      <c r="H11">
        <v>82.61035</v>
      </c>
      <c r="I11" s="1">
        <v>40457.44646990741</v>
      </c>
      <c r="J11">
        <v>-5938</v>
      </c>
      <c r="K11">
        <v>29906</v>
      </c>
      <c r="L11">
        <v>691</v>
      </c>
      <c r="M11" t="s">
        <v>31</v>
      </c>
    </row>
    <row r="12" spans="2:13" ht="15">
      <c r="B12" t="s">
        <v>29</v>
      </c>
      <c r="C12">
        <v>33.37675</v>
      </c>
      <c r="D12">
        <v>0.007436</v>
      </c>
      <c r="E12" t="s">
        <v>29</v>
      </c>
      <c r="F12">
        <v>49.93958</v>
      </c>
      <c r="G12">
        <v>1.3E-05</v>
      </c>
      <c r="H12">
        <v>83.32381</v>
      </c>
      <c r="I12" s="1">
        <v>40457.449467592596</v>
      </c>
      <c r="J12">
        <v>-5938</v>
      </c>
      <c r="K12">
        <v>29906</v>
      </c>
      <c r="L12">
        <v>691</v>
      </c>
      <c r="M12" t="s">
        <v>31</v>
      </c>
    </row>
    <row r="13" spans="2:13" ht="15">
      <c r="B13" t="s">
        <v>29</v>
      </c>
      <c r="C13">
        <v>33.33023</v>
      </c>
      <c r="D13">
        <v>1.2E-05</v>
      </c>
      <c r="E13" t="s">
        <v>29</v>
      </c>
      <c r="F13">
        <v>50.2916</v>
      </c>
      <c r="G13">
        <v>1.3E-05</v>
      </c>
      <c r="H13">
        <v>83.62829</v>
      </c>
      <c r="I13" s="1">
        <v>40457.45298611111</v>
      </c>
      <c r="J13">
        <v>-5935</v>
      </c>
      <c r="K13">
        <v>29869</v>
      </c>
      <c r="L13">
        <v>691</v>
      </c>
      <c r="M13" t="s">
        <v>31</v>
      </c>
    </row>
    <row r="14" spans="2:13" ht="15">
      <c r="B14" t="s">
        <v>29</v>
      </c>
      <c r="C14">
        <v>33.32288</v>
      </c>
      <c r="D14">
        <v>1.2E-05</v>
      </c>
      <c r="E14" t="s">
        <v>29</v>
      </c>
      <c r="F14">
        <v>48.84896</v>
      </c>
      <c r="G14">
        <v>1.3E-05</v>
      </c>
      <c r="H14">
        <v>82.17189</v>
      </c>
      <c r="I14" s="1">
        <v>40457.455555555556</v>
      </c>
      <c r="J14">
        <v>-5914</v>
      </c>
      <c r="K14">
        <v>29779</v>
      </c>
      <c r="L14">
        <v>691</v>
      </c>
      <c r="M14" t="s">
        <v>31</v>
      </c>
    </row>
    <row r="15" spans="2:13" ht="15">
      <c r="B15" t="s">
        <v>29</v>
      </c>
      <c r="C15">
        <v>32.40541</v>
      </c>
      <c r="D15">
        <v>1.2E-05</v>
      </c>
      <c r="E15" t="s">
        <v>29</v>
      </c>
      <c r="F15">
        <v>48.86325</v>
      </c>
      <c r="G15">
        <v>0.029816</v>
      </c>
      <c r="H15">
        <v>81.29852</v>
      </c>
      <c r="I15" s="1">
        <v>40457.45827546297</v>
      </c>
      <c r="J15">
        <v>-5958</v>
      </c>
      <c r="K15">
        <v>30036</v>
      </c>
      <c r="L15">
        <v>691</v>
      </c>
      <c r="M15" t="s">
        <v>31</v>
      </c>
    </row>
    <row r="17" spans="1:7" ht="15">
      <c r="A17" t="s">
        <v>11</v>
      </c>
      <c r="C17">
        <f>AVERAGE(C6:C15)</f>
        <v>32.969590000000004</v>
      </c>
      <c r="D17">
        <f>AVERAGE(D6:D15)</f>
        <v>0.013411000000000003</v>
      </c>
      <c r="F17">
        <f>AVERAGE(F6:F15)</f>
        <v>50.178799999999995</v>
      </c>
      <c r="G17" s="15" t="s">
        <v>30</v>
      </c>
    </row>
    <row r="18" spans="1:6" ht="15">
      <c r="A18" t="s">
        <v>12</v>
      </c>
      <c r="C18">
        <f>STDEV(C6:C15)</f>
        <v>0.3514978485783104</v>
      </c>
      <c r="D18">
        <f>STDEV(D6:D15)</f>
        <v>0.027699907244128685</v>
      </c>
      <c r="F18">
        <f>STDEV(F6:F15)</f>
        <v>0.9235944489153717</v>
      </c>
    </row>
    <row r="20" spans="1:9" ht="18.75" thickBot="1">
      <c r="A20" s="2" t="s">
        <v>0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17</v>
      </c>
      <c r="G20" s="2" t="s">
        <v>18</v>
      </c>
      <c r="I20" t="s">
        <v>35</v>
      </c>
    </row>
    <row r="21" spans="1:7" ht="15">
      <c r="A21" s="4" t="s">
        <v>3</v>
      </c>
      <c r="B21" s="4">
        <v>0.01</v>
      </c>
      <c r="C21" s="7">
        <v>81.38</v>
      </c>
      <c r="D21" s="4">
        <f>B21/C21</f>
        <v>0.00012288031457360533</v>
      </c>
      <c r="E21" s="4">
        <f>D21*1</f>
        <v>0.00012288031457360533</v>
      </c>
      <c r="F21" s="3">
        <f>E21*D32</f>
        <v>0.0008189581608204958</v>
      </c>
      <c r="G21" s="6">
        <f>F21</f>
        <v>0.0008189581608204958</v>
      </c>
    </row>
    <row r="22" spans="1:7" ht="15">
      <c r="A22" s="4" t="s">
        <v>2</v>
      </c>
      <c r="B22" s="4">
        <v>33.87</v>
      </c>
      <c r="C22" s="7">
        <v>56.08</v>
      </c>
      <c r="D22" s="4">
        <f>B22/C22</f>
        <v>0.6039586305278174</v>
      </c>
      <c r="E22" s="4">
        <f>D22*1</f>
        <v>0.6039586305278174</v>
      </c>
      <c r="F22" s="3">
        <f>E22*D32</f>
        <v>4.025191919348897</v>
      </c>
      <c r="G22" s="6">
        <f>F22</f>
        <v>4.025191919348897</v>
      </c>
    </row>
    <row r="23" spans="1:7" ht="15.75">
      <c r="A23" s="4" t="s">
        <v>19</v>
      </c>
      <c r="B23" s="4">
        <v>51.55</v>
      </c>
      <c r="C23" s="5">
        <v>229.84</v>
      </c>
      <c r="D23" s="4">
        <f>B23/C23</f>
        <v>0.22428646014618864</v>
      </c>
      <c r="E23" s="4">
        <f>D23*5</f>
        <v>1.1214323007309432</v>
      </c>
      <c r="F23" s="3">
        <f>E23*D32</f>
        <v>7.473989122490283</v>
      </c>
      <c r="G23" s="6">
        <f>F23*2/5</f>
        <v>2.9895956489961133</v>
      </c>
    </row>
    <row r="24" spans="1:5" ht="15">
      <c r="A24" s="8" t="s">
        <v>28</v>
      </c>
      <c r="B24">
        <f>SUM(B21:B23)</f>
        <v>85.42999999999999</v>
      </c>
      <c r="E24">
        <f>SUM(E21:E23)</f>
        <v>1.7255138115733342</v>
      </c>
    </row>
    <row r="25" spans="1:2" ht="18">
      <c r="A25" s="8" t="s">
        <v>34</v>
      </c>
      <c r="B25">
        <v>12.41</v>
      </c>
    </row>
    <row r="26" spans="1:2" ht="15">
      <c r="A26" s="8" t="s">
        <v>20</v>
      </c>
      <c r="B26">
        <f>SUM(B24:B25)</f>
        <v>97.83999999999999</v>
      </c>
    </row>
    <row r="27" spans="5:7" ht="15">
      <c r="E27" s="9" t="s">
        <v>21</v>
      </c>
      <c r="F27" s="10"/>
      <c r="G27" s="11">
        <v>11.5</v>
      </c>
    </row>
    <row r="31" spans="3:6" ht="15">
      <c r="C31" s="12" t="s">
        <v>22</v>
      </c>
      <c r="D31" s="12"/>
      <c r="E31" s="12"/>
      <c r="F31" s="12"/>
    </row>
    <row r="32" spans="3:6" ht="15">
      <c r="C32" s="13" t="s">
        <v>23</v>
      </c>
      <c r="D32" s="12">
        <f>G27/E24</f>
        <v>6.664681512757194</v>
      </c>
      <c r="E32" s="12"/>
      <c r="F32" s="12"/>
    </row>
    <row r="33" spans="3:6" ht="15">
      <c r="C33" s="12"/>
      <c r="D33" s="12"/>
      <c r="E33" s="12"/>
      <c r="F33" s="12"/>
    </row>
    <row r="34" spans="3:6" ht="15">
      <c r="C34" s="12" t="s">
        <v>24</v>
      </c>
      <c r="D34" s="12"/>
      <c r="E34" s="12"/>
      <c r="F34" s="12"/>
    </row>
    <row r="37" spans="1:3" ht="20.25">
      <c r="A37" s="14" t="s">
        <v>25</v>
      </c>
      <c r="B37" s="14"/>
      <c r="C37" s="14" t="s">
        <v>27</v>
      </c>
    </row>
    <row r="39" spans="1:3" ht="20.25">
      <c r="A39" s="14" t="s">
        <v>26</v>
      </c>
      <c r="B39" s="14"/>
      <c r="C39" s="14" t="s">
        <v>33</v>
      </c>
    </row>
    <row r="41" ht="15">
      <c r="A41" t="s">
        <v>36</v>
      </c>
    </row>
    <row r="43" ht="15">
      <c r="A43" t="s">
        <v>37</v>
      </c>
    </row>
    <row r="44" ht="15">
      <c r="A44" t="s">
        <v>38</v>
      </c>
    </row>
    <row r="45" ht="15">
      <c r="A45" t="s">
        <v>39</v>
      </c>
    </row>
    <row r="46" ht="15">
      <c r="A46" t="s">
        <v>40</v>
      </c>
    </row>
    <row r="47" ht="15">
      <c r="A47" t="s">
        <v>41</v>
      </c>
    </row>
    <row r="48" ht="15">
      <c r="A48" t="s">
        <v>42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2010-10-12T14:27:46Z</cp:lastPrinted>
  <dcterms:created xsi:type="dcterms:W3CDTF">2010-10-07T14:52:54Z</dcterms:created>
  <dcterms:modified xsi:type="dcterms:W3CDTF">2010-12-02T20:36:00Z</dcterms:modified>
  <cp:category/>
  <cp:version/>
  <cp:contentType/>
  <cp:contentStatus/>
</cp:coreProperties>
</file>