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5645" windowHeight="1087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<sst xmlns="http://schemas.openxmlformats.org/spreadsheetml/2006/main" count="147" uniqueCount="87">
  <si>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</si>
  <si>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</si>
  <si>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</si>
  <si>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</si>
  <si>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</si>
  <si>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</si>
  <si>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</si>
  <si>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</si>
  <si>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</si>
  <si>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</si>
  <si>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</si>
  <si>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</si>
  <si>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</si>
  <si>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</si>
  <si>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</si>
  <si>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</si>
  <si>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</si>
  <si>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</si>
  <si>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</si>
  <si>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</si>
  <si>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</si>
  <si>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P2O5</t>
  </si>
  <si>
    <t>SO3</t>
  </si>
  <si>
    <t>Cl</t>
  </si>
  <si>
    <t>K2O</t>
  </si>
  <si>
    <t>CaO</t>
  </si>
  <si>
    <t>MnO</t>
  </si>
  <si>
    <t>FeO</t>
  </si>
  <si>
    <t>As2O5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</si>
  <si>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</si>
  <si>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</si>
  <si>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</si>
  <si>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</si>
  <si>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</si>
  <si>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</si>
  <si>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</si>
  <si>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</si>
  <si>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</si>
  <si>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</si>
  <si>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P</t>
  </si>
  <si>
    <t>S</t>
  </si>
  <si>
    <t>K</t>
  </si>
  <si>
    <t>Ca</t>
  </si>
  <si>
    <t>Mn</t>
  </si>
  <si>
    <t>Fe</t>
  </si>
  <si>
    <t>As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</si>
  <si>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</si>
  <si>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</si>
  <si>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</si>
  <si>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</si>
  <si>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</si>
  <si>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</si>
  <si>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</si>
  <si>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</si>
  <si>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</si>
  <si>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</si>
  <si>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</si>
  <si>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</si>
  <si>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</si>
  <si>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La</t>
  </si>
  <si>
    <t>as</t>
  </si>
  <si>
    <t>anor-hk</t>
  </si>
  <si>
    <t>PET</t>
  </si>
  <si>
    <t>apatite-s</t>
  </si>
  <si>
    <t>barite2</t>
  </si>
  <si>
    <t>scap-s</t>
  </si>
  <si>
    <t>kspar-OR1</t>
  </si>
  <si>
    <t>wollast</t>
  </si>
  <si>
    <t>rhod-791</t>
  </si>
  <si>
    <t>LIF</t>
  </si>
  <si>
    <t>fayalite</t>
  </si>
  <si>
    <t>not present in the wds scan; the measured values are lower than the detection limit for the elemen; not in totals</t>
  </si>
  <si>
    <t xml:space="preserve"> </t>
  </si>
  <si>
    <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(OH)</t>
    </r>
  </si>
  <si>
    <t>ideal</t>
  </si>
  <si>
    <t>measured</t>
  </si>
  <si>
    <t>H2O*</t>
  </si>
  <si>
    <t>H</t>
  </si>
  <si>
    <t>Total</t>
  </si>
  <si>
    <t>O in OH group</t>
  </si>
  <si>
    <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1.72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0.22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((OH)</t>
    </r>
    <r>
      <rPr>
        <vertAlign val="subscript"/>
        <sz val="14"/>
        <rFont val="Times New Roman"/>
        <family val="1"/>
      </rPr>
      <t>0.87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0.13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</si>
  <si>
    <t>(OH) estimated by difference</t>
  </si>
  <si>
    <t>wolfeite R060545</t>
  </si>
  <si>
    <t>average</t>
  </si>
  <si>
    <t>stdev</t>
  </si>
  <si>
    <t>in formula</t>
  </si>
  <si>
    <t>(+) charges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</si>
</sst>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8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6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 topLeftCell="A1">
      <selection activeCell="K11" sqref="K11"/>
    </sheetView>
  </sheetViews>
  <sheetFormatPr defaultColWidth="9.00390625" defaultRowHeight="13.5"/>
  <cols>
    <col min="1" max="16384" width="5.25390625" style="1" customWidth="1"/>
  </cols>
  <sheetData>
    <row r="1" spans="2:4" ht="12.75">
      <c r="B1" s="8" t="s">
        <v>82</v>
      </c>
      <c r="C1" s="8"/>
      <c r="D1" s="8"/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4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M3" s="1" t="s">
        <v>83</v>
      </c>
      <c r="N3" s="1" t="s">
        <v>84</v>
      </c>
    </row>
    <row r="4" spans="1:26" ht="12.75">
      <c r="A4" s="1" t="s">
        <v>27</v>
      </c>
      <c r="B4" s="3">
        <v>56.52</v>
      </c>
      <c r="C4" s="3">
        <v>56.14</v>
      </c>
      <c r="D4" s="3">
        <v>56.13</v>
      </c>
      <c r="E4" s="3">
        <v>56.65</v>
      </c>
      <c r="F4" s="3">
        <v>56.75</v>
      </c>
      <c r="G4" s="3">
        <v>55.9</v>
      </c>
      <c r="H4" s="3">
        <v>56.86</v>
      </c>
      <c r="I4" s="3">
        <v>56.13</v>
      </c>
      <c r="J4" s="3">
        <v>56.06</v>
      </c>
      <c r="K4" s="3">
        <v>57.03</v>
      </c>
      <c r="L4" s="3"/>
      <c r="M4" s="3">
        <f>AVERAGE(B4:K4)</f>
        <v>56.416999999999994</v>
      </c>
      <c r="N4" s="3">
        <f>STDEV(B4:K4)</f>
        <v>0.39214651457060407</v>
      </c>
      <c r="O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1" t="s">
        <v>21</v>
      </c>
      <c r="B5" s="3">
        <v>32.74</v>
      </c>
      <c r="C5" s="3">
        <v>33.09</v>
      </c>
      <c r="D5" s="3">
        <v>32.49</v>
      </c>
      <c r="E5" s="3">
        <v>32.68</v>
      </c>
      <c r="F5" s="3">
        <v>32.74</v>
      </c>
      <c r="G5" s="3">
        <v>32.38</v>
      </c>
      <c r="H5" s="3">
        <v>32.48</v>
      </c>
      <c r="I5" s="3">
        <v>33</v>
      </c>
      <c r="J5" s="3">
        <v>32.76</v>
      </c>
      <c r="K5" s="3">
        <v>32.61</v>
      </c>
      <c r="L5" s="3"/>
      <c r="M5" s="3">
        <f aca="true" t="shared" si="0" ref="M5:M17">AVERAGE(B5:K5)</f>
        <v>32.697</v>
      </c>
      <c r="N5" s="3">
        <f aca="true" t="shared" si="1" ref="N5:N17">STDEV(B5:K5)</f>
        <v>0.22415520416777399</v>
      </c>
      <c r="O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1" t="s">
        <v>18</v>
      </c>
      <c r="B6" s="3">
        <v>4</v>
      </c>
      <c r="C6" s="3">
        <v>4.05</v>
      </c>
      <c r="D6" s="3">
        <v>3.99</v>
      </c>
      <c r="E6" s="3">
        <v>4.22</v>
      </c>
      <c r="F6" s="3">
        <v>3.94</v>
      </c>
      <c r="G6" s="3">
        <v>4.11</v>
      </c>
      <c r="H6" s="3">
        <v>4.1</v>
      </c>
      <c r="I6" s="3">
        <v>4.1</v>
      </c>
      <c r="J6" s="3">
        <v>4.05</v>
      </c>
      <c r="K6" s="3">
        <v>4.11</v>
      </c>
      <c r="L6" s="3"/>
      <c r="M6" s="3">
        <f t="shared" si="0"/>
        <v>4.067</v>
      </c>
      <c r="N6" s="3">
        <f t="shared" si="1"/>
        <v>0.07916929820185713</v>
      </c>
      <c r="O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1" t="s">
        <v>26</v>
      </c>
      <c r="B7" s="3">
        <v>2.02</v>
      </c>
      <c r="C7" s="3">
        <v>2.06</v>
      </c>
      <c r="D7" s="3">
        <v>2.06</v>
      </c>
      <c r="E7" s="3">
        <v>1.89</v>
      </c>
      <c r="F7" s="3">
        <v>2.03</v>
      </c>
      <c r="G7" s="3">
        <v>2.04</v>
      </c>
      <c r="H7" s="3">
        <v>1.95</v>
      </c>
      <c r="I7" s="3">
        <v>2.01</v>
      </c>
      <c r="J7" s="3">
        <v>1.95</v>
      </c>
      <c r="K7" s="3">
        <v>2.11</v>
      </c>
      <c r="L7" s="3"/>
      <c r="M7" s="3">
        <f>AVERAGE(B7:K7)</f>
        <v>2.012</v>
      </c>
      <c r="N7" s="3">
        <f>STDEV(B7:K7)</f>
        <v>0.06494442068243268</v>
      </c>
      <c r="O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17" ht="12.75">
      <c r="A8" s="1" t="s">
        <v>16</v>
      </c>
      <c r="B8" s="3">
        <v>0.829104</v>
      </c>
      <c r="C8" s="3">
        <v>1.312748</v>
      </c>
      <c r="D8" s="3">
        <v>1.105472</v>
      </c>
      <c r="E8" s="3">
        <v>1.520024</v>
      </c>
      <c r="F8" s="3">
        <v>1.243656</v>
      </c>
      <c r="G8" s="3">
        <v>1.7791190000000001</v>
      </c>
      <c r="H8" s="3">
        <v>0.829104</v>
      </c>
      <c r="I8" s="3">
        <v>0.846377</v>
      </c>
      <c r="J8" s="3">
        <v>1.2954750000000002</v>
      </c>
      <c r="K8" s="3">
        <v>0.829104</v>
      </c>
      <c r="L8" s="3"/>
      <c r="M8" s="3">
        <f>AVERAGE(B8:K8)</f>
        <v>1.1590182999999998</v>
      </c>
      <c r="N8" s="3">
        <f>STDEV(B8:K8)</f>
        <v>0.33189839646998204</v>
      </c>
      <c r="O8" s="3"/>
      <c r="P8" s="3"/>
      <c r="Q8" s="3"/>
    </row>
    <row r="9" spans="1:17" s="4" customFormat="1" ht="12.75">
      <c r="A9" s="4" t="s">
        <v>20</v>
      </c>
      <c r="B9" s="5">
        <v>0.12</v>
      </c>
      <c r="C9" s="5">
        <v>0.12</v>
      </c>
      <c r="D9" s="5">
        <v>0.09</v>
      </c>
      <c r="E9" s="5">
        <v>0.09</v>
      </c>
      <c r="F9" s="5">
        <v>0.72</v>
      </c>
      <c r="G9" s="5">
        <v>0.03</v>
      </c>
      <c r="H9" s="5">
        <v>0.02</v>
      </c>
      <c r="I9" s="5">
        <v>0.14</v>
      </c>
      <c r="J9" s="5">
        <v>0.13</v>
      </c>
      <c r="K9" s="5">
        <v>0.13</v>
      </c>
      <c r="L9" s="5"/>
      <c r="M9" s="3">
        <f>AVERAGE(B9:K9)</f>
        <v>0.15899999999999997</v>
      </c>
      <c r="N9" s="3">
        <f>STDEV(B9:K9)</f>
        <v>0.20146408557799522</v>
      </c>
      <c r="O9" s="5" t="s">
        <v>71</v>
      </c>
      <c r="P9" s="5"/>
      <c r="Q9" s="5"/>
    </row>
    <row r="10" spans="1:17" s="4" customFormat="1" ht="12.75">
      <c r="A10" s="4" t="s">
        <v>17</v>
      </c>
      <c r="B10" s="5">
        <v>0.01</v>
      </c>
      <c r="C10" s="5">
        <v>0.07</v>
      </c>
      <c r="D10" s="5">
        <v>0.08</v>
      </c>
      <c r="E10" s="5">
        <v>0.08</v>
      </c>
      <c r="F10" s="5">
        <v>0.02</v>
      </c>
      <c r="G10" s="5">
        <v>0.05</v>
      </c>
      <c r="H10" s="5">
        <v>0.06</v>
      </c>
      <c r="I10" s="5">
        <v>0.03</v>
      </c>
      <c r="J10" s="5">
        <v>0.06</v>
      </c>
      <c r="K10" s="5">
        <v>0.03</v>
      </c>
      <c r="L10" s="5"/>
      <c r="M10" s="3">
        <f t="shared" si="0"/>
        <v>0.049</v>
      </c>
      <c r="N10" s="3">
        <f t="shared" si="1"/>
        <v>0.02514402955419483</v>
      </c>
      <c r="O10" s="5" t="s">
        <v>71</v>
      </c>
      <c r="P10" s="5"/>
      <c r="Q10" s="5"/>
    </row>
    <row r="11" spans="1:17" s="4" customFormat="1" ht="12.75">
      <c r="A11" s="4" t="s">
        <v>25</v>
      </c>
      <c r="B11" s="5">
        <v>0.04</v>
      </c>
      <c r="C11" s="5">
        <v>0.02</v>
      </c>
      <c r="D11" s="5">
        <v>0.04</v>
      </c>
      <c r="E11" s="5">
        <v>0.04</v>
      </c>
      <c r="F11" s="5">
        <v>0.04</v>
      </c>
      <c r="G11" s="5">
        <v>0.02</v>
      </c>
      <c r="H11" s="5">
        <v>0.01</v>
      </c>
      <c r="I11" s="5">
        <v>0</v>
      </c>
      <c r="J11" s="5">
        <v>0.03</v>
      </c>
      <c r="K11" s="5">
        <v>0.03</v>
      </c>
      <c r="L11" s="5"/>
      <c r="M11" s="3">
        <f t="shared" si="0"/>
        <v>0.027000000000000003</v>
      </c>
      <c r="N11" s="3">
        <f t="shared" si="1"/>
        <v>0.014181364924121765</v>
      </c>
      <c r="O11" s="5" t="s">
        <v>71</v>
      </c>
      <c r="P11" s="5"/>
      <c r="Q11" s="5"/>
    </row>
    <row r="12" spans="1:17" s="4" customFormat="1" ht="12.75">
      <c r="A12" s="4" t="s">
        <v>19</v>
      </c>
      <c r="B12" s="5">
        <v>0.03</v>
      </c>
      <c r="C12" s="5">
        <v>0.02</v>
      </c>
      <c r="D12" s="5">
        <v>0.04</v>
      </c>
      <c r="E12" s="5">
        <v>0.01</v>
      </c>
      <c r="F12" s="5">
        <v>0.03</v>
      </c>
      <c r="G12" s="5">
        <v>0.02</v>
      </c>
      <c r="H12" s="5">
        <v>0.02</v>
      </c>
      <c r="I12" s="5">
        <v>0.01</v>
      </c>
      <c r="J12" s="5">
        <v>0.02</v>
      </c>
      <c r="K12" s="5">
        <v>0.03</v>
      </c>
      <c r="L12" s="5"/>
      <c r="M12" s="3">
        <f t="shared" si="0"/>
        <v>0.023</v>
      </c>
      <c r="N12" s="3">
        <f t="shared" si="1"/>
        <v>0.009486832980505148</v>
      </c>
      <c r="O12" s="5" t="s">
        <v>71</v>
      </c>
      <c r="P12" s="5"/>
      <c r="Q12" s="5"/>
    </row>
    <row r="13" spans="1:17" s="4" customFormat="1" ht="12.75">
      <c r="A13" s="4" t="s">
        <v>22</v>
      </c>
      <c r="B13" s="5">
        <v>0</v>
      </c>
      <c r="C13" s="5">
        <v>0.01</v>
      </c>
      <c r="D13" s="5">
        <v>0.03</v>
      </c>
      <c r="E13" s="5">
        <v>0.04</v>
      </c>
      <c r="F13" s="5">
        <v>0.05</v>
      </c>
      <c r="G13" s="5">
        <v>0</v>
      </c>
      <c r="H13" s="5">
        <v>0.02</v>
      </c>
      <c r="I13" s="5">
        <v>0.01</v>
      </c>
      <c r="J13" s="5">
        <v>0</v>
      </c>
      <c r="K13" s="5">
        <v>0.05</v>
      </c>
      <c r="L13" s="5"/>
      <c r="M13" s="3">
        <f t="shared" si="0"/>
        <v>0.021</v>
      </c>
      <c r="N13" s="3">
        <f t="shared" si="1"/>
        <v>0.02024845673131659</v>
      </c>
      <c r="O13" s="5" t="s">
        <v>71</v>
      </c>
      <c r="P13" s="5"/>
      <c r="Q13" s="5"/>
    </row>
    <row r="14" spans="1:17" s="4" customFormat="1" ht="12.75">
      <c r="A14" s="4" t="s">
        <v>23</v>
      </c>
      <c r="B14" s="5">
        <v>0</v>
      </c>
      <c r="C14" s="5">
        <v>0.02</v>
      </c>
      <c r="D14" s="5">
        <v>0</v>
      </c>
      <c r="E14" s="5">
        <v>0.01</v>
      </c>
      <c r="F14" s="5">
        <v>0.01</v>
      </c>
      <c r="G14" s="5">
        <v>0</v>
      </c>
      <c r="H14" s="5">
        <v>0.01</v>
      </c>
      <c r="I14" s="5">
        <v>0.01</v>
      </c>
      <c r="J14" s="5">
        <v>0.02</v>
      </c>
      <c r="K14" s="5">
        <v>0.01</v>
      </c>
      <c r="L14" s="5"/>
      <c r="M14" s="3">
        <f t="shared" si="0"/>
        <v>0.009</v>
      </c>
      <c r="N14" s="3">
        <f t="shared" si="1"/>
        <v>0.00737864787372622</v>
      </c>
      <c r="O14" s="5" t="s">
        <v>71</v>
      </c>
      <c r="P14" s="5"/>
      <c r="Q14" s="5"/>
    </row>
    <row r="15" spans="1:17" s="4" customFormat="1" ht="12.75">
      <c r="A15" s="4" t="s">
        <v>24</v>
      </c>
      <c r="B15" s="5">
        <v>0</v>
      </c>
      <c r="C15" s="5">
        <v>0</v>
      </c>
      <c r="D15" s="5">
        <v>0.02</v>
      </c>
      <c r="E15" s="5">
        <v>0</v>
      </c>
      <c r="F15" s="5">
        <v>0.01</v>
      </c>
      <c r="G15" s="5">
        <v>0.01</v>
      </c>
      <c r="H15" s="5">
        <v>0.01</v>
      </c>
      <c r="I15" s="5">
        <v>0.01</v>
      </c>
      <c r="J15" s="5">
        <v>0</v>
      </c>
      <c r="K15" s="5">
        <v>0.02</v>
      </c>
      <c r="L15" s="5"/>
      <c r="M15" s="3">
        <f t="shared" si="0"/>
        <v>0.008</v>
      </c>
      <c r="N15" s="3">
        <f t="shared" si="1"/>
        <v>0.007888106377466156</v>
      </c>
      <c r="O15" s="5" t="s">
        <v>71</v>
      </c>
      <c r="P15" s="5"/>
      <c r="Q15" s="5"/>
    </row>
    <row r="16" spans="1:17" s="4" customFormat="1" ht="12.75">
      <c r="A16" s="4" t="s">
        <v>28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/>
      <c r="M16" s="3">
        <f t="shared" si="0"/>
        <v>0</v>
      </c>
      <c r="N16" s="3">
        <f t="shared" si="1"/>
        <v>0</v>
      </c>
      <c r="O16" s="5" t="s">
        <v>71</v>
      </c>
      <c r="P16" s="5"/>
      <c r="Q16" s="5"/>
    </row>
    <row r="17" spans="1:17" ht="12.75">
      <c r="A17" s="1" t="s">
        <v>29</v>
      </c>
      <c r="B17" s="3">
        <v>95.06</v>
      </c>
      <c r="C17" s="3">
        <v>95.46</v>
      </c>
      <c r="D17" s="3">
        <v>94.7</v>
      </c>
      <c r="E17" s="3">
        <v>95.69</v>
      </c>
      <c r="F17" s="3">
        <v>96.17</v>
      </c>
      <c r="G17" s="3">
        <v>94.69</v>
      </c>
      <c r="H17" s="3">
        <v>95.13</v>
      </c>
      <c r="I17" s="3">
        <v>95.04</v>
      </c>
      <c r="J17" s="3">
        <v>94.94</v>
      </c>
      <c r="K17" s="3">
        <v>95.73</v>
      </c>
      <c r="L17" s="3"/>
      <c r="M17" s="3">
        <f t="shared" si="0"/>
        <v>95.261</v>
      </c>
      <c r="N17" s="3">
        <f t="shared" si="1"/>
        <v>0.4853509612212832</v>
      </c>
      <c r="O17" s="3"/>
      <c r="P17" s="3"/>
      <c r="Q17" s="3"/>
    </row>
    <row r="18" spans="1:17" ht="12.75">
      <c r="A18" s="1" t="s">
        <v>76</v>
      </c>
      <c r="B18" s="3">
        <f>100-SUM(B4:B8)</f>
        <v>3.890895999999998</v>
      </c>
      <c r="C18" s="3">
        <f aca="true" t="shared" si="2" ref="C18:K18">100-SUM(C4:C8)</f>
        <v>3.3472519999999975</v>
      </c>
      <c r="D18" s="3">
        <f t="shared" si="2"/>
        <v>4.224527999999992</v>
      </c>
      <c r="E18" s="3">
        <f t="shared" si="2"/>
        <v>3.039975999999996</v>
      </c>
      <c r="F18" s="3">
        <f t="shared" si="2"/>
        <v>3.2963439999999906</v>
      </c>
      <c r="G18" s="3">
        <f t="shared" si="2"/>
        <v>3.790880999999999</v>
      </c>
      <c r="H18" s="3">
        <f t="shared" si="2"/>
        <v>3.7808959999999985</v>
      </c>
      <c r="I18" s="3">
        <f t="shared" si="2"/>
        <v>3.913623000000001</v>
      </c>
      <c r="J18" s="3">
        <f t="shared" si="2"/>
        <v>3.8845250000000107</v>
      </c>
      <c r="K18" s="3">
        <f t="shared" si="2"/>
        <v>3.3108959999999996</v>
      </c>
      <c r="L18" s="3"/>
      <c r="M18" s="3">
        <f aca="true" t="shared" si="3" ref="M18:M29">AVERAGE(B18:K18)</f>
        <v>3.647981699999998</v>
      </c>
      <c r="N18" s="3">
        <f aca="true" t="shared" si="4" ref="N18:N29">STDEV(B18:K18)</f>
        <v>0.3731848770626072</v>
      </c>
      <c r="O18" s="3"/>
      <c r="P18" s="3"/>
      <c r="Q18" s="3"/>
    </row>
    <row r="19" spans="2:17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1" t="s">
        <v>30</v>
      </c>
      <c r="B20" s="3" t="s">
        <v>31</v>
      </c>
      <c r="C20" s="3" t="s">
        <v>32</v>
      </c>
      <c r="D20" s="3" t="s">
        <v>33</v>
      </c>
      <c r="E20" s="3">
        <v>5</v>
      </c>
      <c r="F20" s="3" t="s">
        <v>34</v>
      </c>
      <c r="G20" s="3"/>
      <c r="H20" s="3"/>
      <c r="I20" s="3"/>
      <c r="J20" s="3"/>
      <c r="K20" s="3"/>
      <c r="L20" s="3"/>
      <c r="M20" s="1" t="s">
        <v>83</v>
      </c>
      <c r="N20" s="1" t="s">
        <v>84</v>
      </c>
      <c r="O20" s="3" t="s">
        <v>85</v>
      </c>
      <c r="P20" s="3"/>
      <c r="Q20" s="3" t="s">
        <v>86</v>
      </c>
    </row>
    <row r="21" spans="1:17" ht="12.75">
      <c r="A21" s="1" t="s">
        <v>39</v>
      </c>
      <c r="B21" s="2">
        <v>1.005660456162406</v>
      </c>
      <c r="C21" s="2">
        <v>1.0258652285090484</v>
      </c>
      <c r="D21" s="2">
        <v>0.9958984377152724</v>
      </c>
      <c r="E21" s="2">
        <v>1.0237014744605386</v>
      </c>
      <c r="F21" s="2">
        <v>1.0194844235387381</v>
      </c>
      <c r="G21" s="2">
        <v>1.0050107798562944</v>
      </c>
      <c r="H21" s="2">
        <v>1.001771621768007</v>
      </c>
      <c r="I21" s="2">
        <v>1.0104382396459317</v>
      </c>
      <c r="J21" s="2">
        <v>1.0089764524817855</v>
      </c>
      <c r="K21" s="2">
        <v>1.0128113931577662</v>
      </c>
      <c r="L21" s="2"/>
      <c r="M21" s="2">
        <f t="shared" si="3"/>
        <v>1.010961850729579</v>
      </c>
      <c r="N21" s="2">
        <f t="shared" si="4"/>
        <v>0.00965842441827442</v>
      </c>
      <c r="O21" s="7">
        <v>1</v>
      </c>
      <c r="P21" s="1">
        <v>5</v>
      </c>
      <c r="Q21" s="3">
        <f>O21*P21</f>
        <v>5</v>
      </c>
    </row>
    <row r="22" spans="1:17" ht="12.75">
      <c r="A22" s="1" t="s">
        <v>44</v>
      </c>
      <c r="B22" s="2">
        <v>1.7149777377312876</v>
      </c>
      <c r="C22" s="2">
        <v>1.7192917773190672</v>
      </c>
      <c r="D22" s="2">
        <v>1.699589413255016</v>
      </c>
      <c r="E22" s="2">
        <v>1.752971399295181</v>
      </c>
      <c r="F22" s="2">
        <v>1.745626879781687</v>
      </c>
      <c r="G22" s="2">
        <v>1.7139151542669822</v>
      </c>
      <c r="H22" s="2">
        <v>1.7323801340487233</v>
      </c>
      <c r="I22" s="2">
        <v>1.6977530179680362</v>
      </c>
      <c r="J22" s="2">
        <v>1.7055869575760576</v>
      </c>
      <c r="K22" s="2">
        <v>1.7497048116418417</v>
      </c>
      <c r="L22" s="2"/>
      <c r="M22" s="2">
        <f t="shared" si="3"/>
        <v>1.7231797282883878</v>
      </c>
      <c r="N22" s="2">
        <f t="shared" si="4"/>
        <v>0.020710687178552296</v>
      </c>
      <c r="O22" s="7">
        <v>1.72</v>
      </c>
      <c r="P22" s="1">
        <v>2</v>
      </c>
      <c r="Q22" s="3">
        <f>O22*P22</f>
        <v>3.44</v>
      </c>
    </row>
    <row r="23" spans="1:17" ht="12.75">
      <c r="A23" s="1" t="s">
        <v>36</v>
      </c>
      <c r="B23" s="2">
        <v>0.21635596657935796</v>
      </c>
      <c r="C23" s="2">
        <v>0.2210979687000016</v>
      </c>
      <c r="D23" s="2">
        <v>0.215364651288098</v>
      </c>
      <c r="E23" s="2">
        <v>0.23277692064562372</v>
      </c>
      <c r="F23" s="2">
        <v>0.21604007940054387</v>
      </c>
      <c r="G23" s="2">
        <v>0.2246321347272912</v>
      </c>
      <c r="H23" s="2">
        <v>0.22267565976365364</v>
      </c>
      <c r="I23" s="2">
        <v>0.22106290723336045</v>
      </c>
      <c r="J23" s="2">
        <v>0.21964855357198426</v>
      </c>
      <c r="K23" s="2">
        <v>0.22477902752038556</v>
      </c>
      <c r="L23" s="2"/>
      <c r="M23" s="2">
        <f t="shared" si="3"/>
        <v>0.22144338694303004</v>
      </c>
      <c r="N23" s="2">
        <f t="shared" si="4"/>
        <v>0.00523637070991672</v>
      </c>
      <c r="O23" s="7">
        <v>0.22</v>
      </c>
      <c r="P23" s="1">
        <v>2</v>
      </c>
      <c r="Q23" s="3">
        <f>O23*P23</f>
        <v>0.44</v>
      </c>
    </row>
    <row r="24" spans="1:17" ht="12.75">
      <c r="A24" s="1" t="s">
        <v>43</v>
      </c>
      <c r="B24" s="2">
        <v>0.05578589377030118</v>
      </c>
      <c r="C24" s="2">
        <v>0.05741972267522439</v>
      </c>
      <c r="D24" s="2">
        <v>0.05677182923483154</v>
      </c>
      <c r="E24" s="2">
        <v>0.05322962575848125</v>
      </c>
      <c r="F24" s="2">
        <v>0.056832699508995464</v>
      </c>
      <c r="G24" s="2">
        <v>0.05692779608223934</v>
      </c>
      <c r="H24" s="2">
        <v>0.05407389373970483</v>
      </c>
      <c r="I24" s="2">
        <v>0.05533401949657154</v>
      </c>
      <c r="J24" s="2">
        <v>0.05399730399889256</v>
      </c>
      <c r="K24" s="2">
        <v>0.05891970479785131</v>
      </c>
      <c r="L24" s="2"/>
      <c r="M24" s="2">
        <f t="shared" si="3"/>
        <v>0.05592924890630935</v>
      </c>
      <c r="N24" s="2">
        <f t="shared" si="4"/>
        <v>0.0017802985818302238</v>
      </c>
      <c r="O24" s="7">
        <v>0.06</v>
      </c>
      <c r="P24" s="1">
        <v>2</v>
      </c>
      <c r="Q24" s="3">
        <f>O24*P24</f>
        <v>0.12</v>
      </c>
    </row>
    <row r="25" spans="1:17" ht="12.75">
      <c r="A25" s="1" t="s">
        <v>77</v>
      </c>
      <c r="B25" s="2">
        <v>0.9416726292557749</v>
      </c>
      <c r="C25" s="2">
        <v>0.8176351973909464</v>
      </c>
      <c r="D25" s="2">
        <v>1.0202841946329126</v>
      </c>
      <c r="E25" s="2">
        <v>0.7503071105402536</v>
      </c>
      <c r="F25" s="2">
        <v>0.8087458654148625</v>
      </c>
      <c r="G25" s="2">
        <v>0.9270681344832631</v>
      </c>
      <c r="H25" s="2">
        <v>0.9188086223160966</v>
      </c>
      <c r="I25" s="2">
        <v>0.9441748928778331</v>
      </c>
      <c r="J25" s="2">
        <v>0.942654803298311</v>
      </c>
      <c r="K25" s="2">
        <v>0.81021624149316</v>
      </c>
      <c r="L25" s="2"/>
      <c r="M25" s="2">
        <f>AVERAGE(B25:K25)</f>
        <v>0.8881567691703415</v>
      </c>
      <c r="N25" s="2">
        <f>STDEV(B25:K25)</f>
        <v>0.08514036655878747</v>
      </c>
      <c r="O25" s="10">
        <v>0.87</v>
      </c>
      <c r="P25" s="1">
        <v>1</v>
      </c>
      <c r="Q25" s="3">
        <f>O25*P25</f>
        <v>0.87</v>
      </c>
    </row>
    <row r="26" spans="1:17" ht="12.75">
      <c r="A26" s="1" t="s">
        <v>78</v>
      </c>
      <c r="B26" s="2">
        <f>SUM(B21:B25)</f>
        <v>3.934452683499128</v>
      </c>
      <c r="C26" s="2">
        <f aca="true" t="shared" si="5" ref="C26:K26">SUM(C21:C25)</f>
        <v>3.841309894594288</v>
      </c>
      <c r="D26" s="2">
        <f t="shared" si="5"/>
        <v>3.9879085261261302</v>
      </c>
      <c r="E26" s="2">
        <f t="shared" si="5"/>
        <v>3.8129865307000785</v>
      </c>
      <c r="F26" s="2">
        <f t="shared" si="5"/>
        <v>3.846729947644827</v>
      </c>
      <c r="G26" s="2">
        <f t="shared" si="5"/>
        <v>3.92755399941607</v>
      </c>
      <c r="H26" s="2">
        <f t="shared" si="5"/>
        <v>3.9297099316361854</v>
      </c>
      <c r="I26" s="2">
        <f t="shared" si="5"/>
        <v>3.928763077221733</v>
      </c>
      <c r="J26" s="2">
        <f t="shared" si="5"/>
        <v>3.9308640709270306</v>
      </c>
      <c r="K26" s="2">
        <f t="shared" si="5"/>
        <v>3.856431178611005</v>
      </c>
      <c r="L26" s="2"/>
      <c r="M26" s="2">
        <f>AVERAGE(B26:K26)</f>
        <v>3.8996709840376473</v>
      </c>
      <c r="N26" s="2">
        <f>STDEV(B26:K26)</f>
        <v>0.05586435481027146</v>
      </c>
      <c r="O26" s="7"/>
      <c r="Q26" s="9">
        <f>SUM(Q21:Q25)</f>
        <v>9.869999999999997</v>
      </c>
    </row>
    <row r="27" spans="2:15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"/>
    </row>
    <row r="28" spans="1:17" ht="12.75">
      <c r="A28" s="1" t="s">
        <v>34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7">
        <v>4</v>
      </c>
      <c r="P28" s="3">
        <v>2</v>
      </c>
      <c r="Q28" s="3">
        <f>O28*P28</f>
        <v>8</v>
      </c>
    </row>
    <row r="29" spans="1:17" ht="12.75">
      <c r="A29" s="1" t="s">
        <v>16</v>
      </c>
      <c r="B29" s="2">
        <v>0.09513783309450856</v>
      </c>
      <c r="C29" s="2">
        <v>0.15203600686722915</v>
      </c>
      <c r="D29" s="2">
        <v>0.12658569589931679</v>
      </c>
      <c r="E29" s="2">
        <v>0.17787432819882226</v>
      </c>
      <c r="F29" s="2">
        <v>0.14466841914894243</v>
      </c>
      <c r="G29" s="2">
        <v>0.20628631604146944</v>
      </c>
      <c r="H29" s="2">
        <v>0.09552856662729646</v>
      </c>
      <c r="I29" s="2">
        <v>0.09681245504851575</v>
      </c>
      <c r="J29" s="2">
        <v>0.14905197013781604</v>
      </c>
      <c r="K29" s="2">
        <v>0.09619629298334137</v>
      </c>
      <c r="L29" s="2"/>
      <c r="M29" s="2">
        <f t="shared" si="3"/>
        <v>0.13401778840472583</v>
      </c>
      <c r="N29" s="2">
        <f t="shared" si="4"/>
        <v>0.03897757814822917</v>
      </c>
      <c r="O29" s="7">
        <v>0.13</v>
      </c>
      <c r="P29" s="3">
        <v>1</v>
      </c>
      <c r="Q29" s="3">
        <f>O29*P29</f>
        <v>0.13</v>
      </c>
    </row>
    <row r="30" spans="1:17" ht="12.75">
      <c r="A30" s="1" t="s">
        <v>79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f>1-O29</f>
        <v>0.87</v>
      </c>
      <c r="P30" s="3">
        <v>2</v>
      </c>
      <c r="Q30" s="3">
        <f>O30*P30</f>
        <v>1.74</v>
      </c>
    </row>
    <row r="31" spans="2:17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7"/>
      <c r="P31" s="3"/>
      <c r="Q31" s="9">
        <f>SUM(Q28:Q30)</f>
        <v>9.870000000000001</v>
      </c>
    </row>
    <row r="32" spans="2:17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7"/>
      <c r="P32" s="3"/>
      <c r="Q32" s="3"/>
    </row>
    <row r="33" spans="2:17" ht="23.25">
      <c r="B33" s="3"/>
      <c r="C33" s="3"/>
      <c r="D33" s="3" t="s">
        <v>74</v>
      </c>
      <c r="E33" s="3"/>
      <c r="F33" s="3"/>
      <c r="G33" s="6" t="s">
        <v>73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4:17" ht="23.25">
      <c r="D34" s="1" t="s">
        <v>75</v>
      </c>
      <c r="G34" s="6" t="s">
        <v>80</v>
      </c>
      <c r="Q34" s="1" t="s">
        <v>81</v>
      </c>
    </row>
    <row r="35" ht="18.75">
      <c r="G35" s="6"/>
    </row>
    <row r="36" ht="13.5">
      <c r="G36"/>
    </row>
    <row r="37" spans="1:8" ht="12.75">
      <c r="A37" s="1" t="s">
        <v>46</v>
      </c>
      <c r="B37" s="1" t="s">
        <v>47</v>
      </c>
      <c r="C37" s="1" t="s">
        <v>48</v>
      </c>
      <c r="D37" s="1" t="s">
        <v>49</v>
      </c>
      <c r="E37" s="1" t="s">
        <v>50</v>
      </c>
      <c r="F37" s="1" t="s">
        <v>51</v>
      </c>
      <c r="G37" s="1" t="s">
        <v>52</v>
      </c>
      <c r="H37" s="1" t="s">
        <v>53</v>
      </c>
    </row>
    <row r="38" spans="1:8" ht="12.75">
      <c r="A38" s="1" t="s">
        <v>54</v>
      </c>
      <c r="B38" s="1" t="s">
        <v>16</v>
      </c>
      <c r="C38" s="1" t="s">
        <v>55</v>
      </c>
      <c r="D38" s="1">
        <v>20</v>
      </c>
      <c r="E38" s="1">
        <v>10</v>
      </c>
      <c r="F38" s="1">
        <v>800</v>
      </c>
      <c r="G38" s="1">
        <v>-800</v>
      </c>
      <c r="H38" s="1" t="s">
        <v>56</v>
      </c>
    </row>
    <row r="39" spans="1:8" ht="12.75">
      <c r="A39" s="1" t="s">
        <v>54</v>
      </c>
      <c r="B39" s="1" t="s">
        <v>35</v>
      </c>
      <c r="C39" s="1" t="s">
        <v>55</v>
      </c>
      <c r="D39" s="1">
        <v>20</v>
      </c>
      <c r="E39" s="1">
        <v>10</v>
      </c>
      <c r="F39" s="1">
        <v>600</v>
      </c>
      <c r="G39" s="1">
        <v>-600</v>
      </c>
      <c r="H39" s="1" t="s">
        <v>57</v>
      </c>
    </row>
    <row r="40" spans="1:8" ht="12.75">
      <c r="A40" s="1" t="s">
        <v>54</v>
      </c>
      <c r="B40" s="1" t="s">
        <v>38</v>
      </c>
      <c r="C40" s="1" t="s">
        <v>55</v>
      </c>
      <c r="D40" s="1">
        <v>20</v>
      </c>
      <c r="E40" s="1">
        <v>10</v>
      </c>
      <c r="F40" s="1">
        <v>600</v>
      </c>
      <c r="G40" s="1">
        <v>-600</v>
      </c>
      <c r="H40" s="1" t="s">
        <v>58</v>
      </c>
    </row>
    <row r="41" spans="1:8" ht="12.75">
      <c r="A41" s="1" t="s">
        <v>54</v>
      </c>
      <c r="B41" s="1" t="s">
        <v>45</v>
      </c>
      <c r="C41" s="1" t="s">
        <v>59</v>
      </c>
      <c r="D41" s="1">
        <v>20</v>
      </c>
      <c r="E41" s="1">
        <v>10</v>
      </c>
      <c r="F41" s="1">
        <v>600</v>
      </c>
      <c r="G41" s="1">
        <v>-600</v>
      </c>
      <c r="H41" s="1" t="s">
        <v>60</v>
      </c>
    </row>
    <row r="42" spans="1:8" ht="12.75">
      <c r="A42" s="1" t="s">
        <v>54</v>
      </c>
      <c r="B42" s="1" t="s">
        <v>36</v>
      </c>
      <c r="C42" s="1" t="s">
        <v>55</v>
      </c>
      <c r="D42" s="1">
        <v>20</v>
      </c>
      <c r="E42" s="1">
        <v>10</v>
      </c>
      <c r="F42" s="1">
        <v>600</v>
      </c>
      <c r="G42" s="1">
        <v>-600</v>
      </c>
      <c r="H42" s="1" t="s">
        <v>58</v>
      </c>
    </row>
    <row r="43" spans="1:8" ht="12.75">
      <c r="A43" s="1" t="s">
        <v>54</v>
      </c>
      <c r="B43" s="1" t="s">
        <v>37</v>
      </c>
      <c r="C43" s="1" t="s">
        <v>55</v>
      </c>
      <c r="D43" s="1">
        <v>20</v>
      </c>
      <c r="E43" s="1">
        <v>10</v>
      </c>
      <c r="F43" s="1">
        <v>600</v>
      </c>
      <c r="G43" s="1">
        <v>-600</v>
      </c>
      <c r="H43" s="1" t="s">
        <v>61</v>
      </c>
    </row>
    <row r="44" spans="1:8" ht="12.75">
      <c r="A44" s="1" t="s">
        <v>62</v>
      </c>
      <c r="B44" s="1" t="s">
        <v>39</v>
      </c>
      <c r="C44" s="1" t="s">
        <v>55</v>
      </c>
      <c r="D44" s="1">
        <v>20</v>
      </c>
      <c r="E44" s="1">
        <v>10</v>
      </c>
      <c r="F44" s="1">
        <v>500</v>
      </c>
      <c r="G44" s="1">
        <v>-500</v>
      </c>
      <c r="H44" s="1" t="s">
        <v>63</v>
      </c>
    </row>
    <row r="45" spans="1:8" ht="12.75">
      <c r="A45" s="1" t="s">
        <v>62</v>
      </c>
      <c r="B45" s="1" t="s">
        <v>40</v>
      </c>
      <c r="C45" s="1" t="s">
        <v>55</v>
      </c>
      <c r="D45" s="1">
        <v>20</v>
      </c>
      <c r="E45" s="1">
        <v>10</v>
      </c>
      <c r="F45" s="1">
        <v>250</v>
      </c>
      <c r="G45" s="1">
        <v>-250</v>
      </c>
      <c r="H45" s="1" t="s">
        <v>64</v>
      </c>
    </row>
    <row r="46" spans="1:8" ht="12.75">
      <c r="A46" s="1" t="s">
        <v>62</v>
      </c>
      <c r="B46" s="1" t="s">
        <v>23</v>
      </c>
      <c r="C46" s="1" t="s">
        <v>55</v>
      </c>
      <c r="D46" s="1">
        <v>20</v>
      </c>
      <c r="E46" s="1">
        <v>10</v>
      </c>
      <c r="F46" s="1">
        <v>500</v>
      </c>
      <c r="G46" s="1">
        <v>-500</v>
      </c>
      <c r="H46" s="1" t="s">
        <v>65</v>
      </c>
    </row>
    <row r="47" spans="1:8" ht="12.75">
      <c r="A47" s="1" t="s">
        <v>62</v>
      </c>
      <c r="B47" s="1" t="s">
        <v>41</v>
      </c>
      <c r="C47" s="1" t="s">
        <v>55</v>
      </c>
      <c r="D47" s="1">
        <v>20</v>
      </c>
      <c r="E47" s="1">
        <v>10</v>
      </c>
      <c r="F47" s="1">
        <v>600</v>
      </c>
      <c r="G47" s="1">
        <v>-600</v>
      </c>
      <c r="H47" s="1" t="s">
        <v>66</v>
      </c>
    </row>
    <row r="48" spans="1:8" ht="12.75">
      <c r="A48" s="1" t="s">
        <v>62</v>
      </c>
      <c r="B48" s="1" t="s">
        <v>42</v>
      </c>
      <c r="C48" s="1" t="s">
        <v>55</v>
      </c>
      <c r="D48" s="1">
        <v>20</v>
      </c>
      <c r="E48" s="1">
        <v>10</v>
      </c>
      <c r="F48" s="1">
        <v>500</v>
      </c>
      <c r="G48" s="1">
        <v>-500</v>
      </c>
      <c r="H48" s="1" t="s">
        <v>67</v>
      </c>
    </row>
    <row r="49" spans="1:8" ht="12.75">
      <c r="A49" s="1" t="s">
        <v>62</v>
      </c>
      <c r="B49" s="1" t="s">
        <v>43</v>
      </c>
      <c r="C49" s="1" t="s">
        <v>55</v>
      </c>
      <c r="D49" s="1">
        <v>20</v>
      </c>
      <c r="E49" s="1">
        <v>10</v>
      </c>
      <c r="F49" s="1">
        <v>600</v>
      </c>
      <c r="G49" s="1">
        <v>-600</v>
      </c>
      <c r="H49" s="1" t="s">
        <v>68</v>
      </c>
    </row>
    <row r="50" spans="1:8" ht="12.75">
      <c r="A50" s="1" t="s">
        <v>69</v>
      </c>
      <c r="B50" s="1" t="s">
        <v>44</v>
      </c>
      <c r="C50" s="1" t="s">
        <v>55</v>
      </c>
      <c r="D50" s="1">
        <v>20</v>
      </c>
      <c r="E50" s="1">
        <v>10</v>
      </c>
      <c r="F50" s="1">
        <v>500</v>
      </c>
      <c r="G50" s="1">
        <v>-500</v>
      </c>
      <c r="H50" s="1" t="s">
        <v>70</v>
      </c>
    </row>
    <row r="52" spans="1:12" ht="12.75">
      <c r="A52" s="1" t="s">
        <v>72</v>
      </c>
      <c r="B52" s="2" t="s">
        <v>72</v>
      </c>
      <c r="C52" s="2" t="s">
        <v>72</v>
      </c>
      <c r="D52" s="2" t="s">
        <v>72</v>
      </c>
      <c r="E52" s="2" t="s">
        <v>72</v>
      </c>
      <c r="F52" s="2" t="s">
        <v>72</v>
      </c>
      <c r="G52" s="2" t="s">
        <v>72</v>
      </c>
      <c r="H52" s="2" t="s">
        <v>72</v>
      </c>
      <c r="I52" s="2" t="s">
        <v>72</v>
      </c>
      <c r="J52" s="2" t="s">
        <v>72</v>
      </c>
      <c r="K52" s="2" t="s">
        <v>72</v>
      </c>
      <c r="L52" s="2"/>
    </row>
    <row r="53" spans="1:12" ht="12.75">
      <c r="A53" s="1" t="s">
        <v>72</v>
      </c>
      <c r="B53" s="2" t="s">
        <v>72</v>
      </c>
      <c r="C53" s="2" t="s">
        <v>72</v>
      </c>
      <c r="D53" s="2" t="s">
        <v>72</v>
      </c>
      <c r="E53" s="2" t="s">
        <v>72</v>
      </c>
      <c r="F53" s="2" t="s">
        <v>72</v>
      </c>
      <c r="G53" s="2" t="s">
        <v>72</v>
      </c>
      <c r="H53" s="2" t="s">
        <v>72</v>
      </c>
      <c r="I53" s="2" t="s">
        <v>72</v>
      </c>
      <c r="J53" s="2" t="s">
        <v>72</v>
      </c>
      <c r="K53" s="2" t="s">
        <v>72</v>
      </c>
      <c r="L5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2008-03-14T01:22:16Z</dcterms:created>
  <dcterms:modified xsi:type="dcterms:W3CDTF">2008-03-14T01:23:05Z</dcterms:modified>
  <cp:category/>
  <cp:version/>
  <cp:contentType/>
  <cp:contentStatus/>
</cp:coreProperties>
</file>