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hos\Desktop\To-do list\Phosphate new minerals\ZhanghuifeniteR160030\"/>
    </mc:Choice>
  </mc:AlternateContent>
  <bookViews>
    <workbookView xWindow="0" yWindow="0" windowWidth="19575" windowHeight="11175" tabRatio="991"/>
  </bookViews>
  <sheets>
    <sheet name="El-Ox" sheetId="1" r:id="rId1"/>
    <sheet name="Cal" sheetId="4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1" l="1"/>
  <c r="H15" i="1"/>
  <c r="L16" i="1" l="1"/>
  <c r="L15" i="1"/>
  <c r="J4" i="1"/>
  <c r="J5" i="1"/>
  <c r="J6" i="1"/>
  <c r="J7" i="1"/>
  <c r="J8" i="1"/>
  <c r="J9" i="1"/>
  <c r="J10" i="1"/>
  <c r="J11" i="1"/>
  <c r="J12" i="1"/>
  <c r="J13" i="1"/>
  <c r="J14" i="1"/>
  <c r="J3" i="1"/>
  <c r="C16" i="1"/>
  <c r="D16" i="1"/>
  <c r="E16" i="1"/>
  <c r="F16" i="1"/>
  <c r="I16" i="1"/>
  <c r="B16" i="1"/>
  <c r="C15" i="1"/>
  <c r="D15" i="1"/>
  <c r="E15" i="1"/>
  <c r="F15" i="1"/>
  <c r="I15" i="1"/>
  <c r="B15" i="1"/>
  <c r="J15" i="1" l="1"/>
  <c r="J16" i="1"/>
</calcChain>
</file>

<file path=xl/sharedStrings.xml><?xml version="1.0" encoding="utf-8"?>
<sst xmlns="http://schemas.openxmlformats.org/spreadsheetml/2006/main" count="271" uniqueCount="125">
  <si>
    <t xml:space="preserve"> </t>
  </si>
  <si>
    <t>Oxide</t>
  </si>
  <si>
    <t>Point#</t>
  </si>
  <si>
    <t>Total</t>
  </si>
  <si>
    <t>Na2O</t>
  </si>
  <si>
    <t>Al2O3</t>
  </si>
  <si>
    <t>MgO</t>
  </si>
  <si>
    <t>CaO</t>
  </si>
  <si>
    <t>MnO</t>
  </si>
  <si>
    <t>Fe2O3</t>
  </si>
  <si>
    <t>FeO</t>
  </si>
  <si>
    <t>P2O5</t>
  </si>
  <si>
    <t xml:space="preserve">FileName :   05-25 </t>
  </si>
  <si>
    <t xml:space="preserve">Setup Name :  Anais_1.qtiSet </t>
  </si>
  <si>
    <t xml:space="preserve">Date :  26-May-2016 </t>
  </si>
  <si>
    <t xml:space="preserve">Spectromers Conditions :   Sp1 TAP,  Sp3 LPET,  Sp4 TAP,  Sp4 TAP,  Sp4 TAP,  Sp1 TAP,  Sp2 LPET,  Sp5 LLIF,  Sp5 LLIF,  Sp3 LPET,  Sp3 LPET,  Sp3 LPET,  Sp2 LPET </t>
  </si>
  <si>
    <t xml:space="preserve">Full Spectromers Conditions :   Sp1 TAP(2d= 25.745,K= 0.00218),  Sp3 LPET(2d= 8.75,K= 0.000144),  Sp4 TAP(2d= 25.745,K= 0.00218),  Sp4 TAP(2d= 25.745,K= 0.00218),  Sp4 TAP(2d= 25.745,K= 0.00218),  Sp1 TAP(2d= 25.745,K= 0.00218),  Sp2 LPET(2d= 8.75,K= 0.000144),  Sp5 LLIF(2d= 4.0267,K= 0.000058),  Sp5 LLIF(2d= 4.0267,K= 0.000058),  Sp3 LPET(2d= 8.75,K= 0.000144),  Sp3 LPET(2d= 8.75,K= 0.000144),  Sp3 LPET(2d= 8.75,K= 0.000144),  Sp2 LPET(2d= 8.75,K= 0.000144) </t>
  </si>
  <si>
    <t xml:space="preserve">Column Conditions :  Cond 1 : 15keV 10nA , Cond 2 : 15keV 20nA  </t>
  </si>
  <si>
    <t xml:space="preserve">Cond 1 : Na Ka, K  Ka, F  Ka </t>
  </si>
  <si>
    <t xml:space="preserve">Cond 2 : Al Ka, Mg Ka, Si Ka, Ca Ka, Mn Ka, Fe Ka, P  Ka, Pb Ma, Sr La, Ba La </t>
  </si>
  <si>
    <t xml:space="preserve">User Name :  SX </t>
  </si>
  <si>
    <t xml:space="preserve">DataSet Comment :  R160069 green light grey </t>
  </si>
  <si>
    <t xml:space="preserve">Comment :   </t>
  </si>
  <si>
    <t xml:space="preserve">Analysis Date :  5/25/2016 3:06:31 PM </t>
  </si>
  <si>
    <t xml:space="preserve">Project Name :  Anais </t>
  </si>
  <si>
    <t xml:space="preserve">Sample Name :  5_25_16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</si>
  <si>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</si>
  <si>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</si>
  <si>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</si>
  <si>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</si>
  <si>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</si>
  <si>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</si>
  <si>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</si>
  <si>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</si>
  <si>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</si>
  <si>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</si>
  <si>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</si>
  <si>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</si>
  <si>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</si>
  <si>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</si>
  <si>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</si>
  <si>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Na Ka</t>
  </si>
  <si>
    <t>TAP</t>
  </si>
  <si>
    <t xml:space="preserve">   </t>
  </si>
  <si>
    <t>Diff</t>
  </si>
  <si>
    <t xml:space="preserve"> Sp3</t>
  </si>
  <si>
    <t>K  Ka</t>
  </si>
  <si>
    <t>LPET</t>
  </si>
  <si>
    <t xml:space="preserve"> Sp4</t>
  </si>
  <si>
    <t>F  Ka</t>
  </si>
  <si>
    <t>Al Ka</t>
  </si>
  <si>
    <t>Mg Ka</t>
  </si>
  <si>
    <t>Si Ka</t>
  </si>
  <si>
    <t xml:space="preserve"> Sp2</t>
  </si>
  <si>
    <t>Ca Ka</t>
  </si>
  <si>
    <t xml:space="preserve"> Sp5</t>
  </si>
  <si>
    <t>Mn Ka</t>
  </si>
  <si>
    <t>LLIF</t>
  </si>
  <si>
    <t>Fe Ka</t>
  </si>
  <si>
    <t>P  Ka</t>
  </si>
  <si>
    <t>Pb Ma</t>
  </si>
  <si>
    <t>Sr La</t>
  </si>
  <si>
    <t>Ba La</t>
  </si>
  <si>
    <t xml:space="preserve">Peak Position :   Sp1 46320 (-600, 600),  Sp3 42763 (-600, 600),  Sp4 71312 (-850, 600),  Sp4 32471 (-600, 600),  Sp4 38499 (-600, 600),  Sp1 27738 (-600, 600),  Sp2 38385 (-600, 600),  Sp5 52203 (-500, 500),  Sp5 48082 (-500, 500),  Sp3 70379 (-930, 930),  Sp3 60422 (-600, 600),  Sp3 78488 (-400, 400),  Sp2 31724 (-600, 600) </t>
  </si>
  <si>
    <t xml:space="preserve">Current Sample Position :   X = 13535 Y = -25984 Z = 412 </t>
  </si>
  <si>
    <t xml:space="preserve">Standard Name :   </t>
  </si>
  <si>
    <t xml:space="preserve"> Na On albite-Cr </t>
  </si>
  <si>
    <t xml:space="preserve"> K  On kspar-OR1 </t>
  </si>
  <si>
    <t xml:space="preserve"> F , P  On ap-synap </t>
  </si>
  <si>
    <t xml:space="preserve"> Al, Ca On anor-hk </t>
  </si>
  <si>
    <t xml:space="preserve"> Mg, Si On ol-fo92 </t>
  </si>
  <si>
    <t xml:space="preserve"> Mn On rhod791 </t>
  </si>
  <si>
    <t xml:space="preserve"> Fe On fayalite </t>
  </si>
  <si>
    <t xml:space="preserve"> Pb On NBS_K0229 </t>
  </si>
  <si>
    <t xml:space="preserve"> Sr On SrTiO3 </t>
  </si>
  <si>
    <t xml:space="preserve"> Ba On NBS_K458 </t>
  </si>
  <si>
    <t xml:space="preserve">Standard composition :   </t>
  </si>
  <si>
    <t xml:space="preserve"> albite-Cr = Si : 31.96%, Al : 10.39%, Fe : 0.01%, Ca : 0.01%, Na : 8.77%, K  : 0.02%, O  : 48.72% </t>
  </si>
  <si>
    <t xml:space="preserve"> kspar-OR1 = Si : 30.1%, Al : 9.83%, Fe : 0.02%, Na : 0.85%, K  : 12.39%, Ba : 0.73%, Sr : 0.03%, Rb : 0.03%, H  : 0.01%, O  : 46.04% </t>
  </si>
  <si>
    <t xml:space="preserve"> ap-synap = F  : 3.77%, P  : 18.43%, Ca : 39.74%, O  : 38.07% </t>
  </si>
  <si>
    <t xml:space="preserve"> anor-hk = Si : 20.57%, Al : 18.98%, Fe : 0.38%, Mg : 0.05%, Ca : 13.71%, Na : 0.44%, O  : 46.08% </t>
  </si>
  <si>
    <t xml:space="preserve"> ol-fo92 = Si : 19.13%, Al : 0.02%, Fe : 6.36%, Mn : 0.09%, Mg : 30.33%, Ca : 0.07%, Ni : 0.32%, O  : 43.74% </t>
  </si>
  <si>
    <t xml:space="preserve"> rhod791 = Si : 21.66%, Ti : 0.01%, Al : 0.02%, Fe : 2.1%, Mn : 36.14%, Mg : 0.58%, Ca : 2.69%, O  : 37.28% </t>
  </si>
  <si>
    <t xml:space="preserve"> fayalite = Si : 13.84%, Ti : 0.01%, Al : 0.05%, Fe : 52.24%, Mn : 1.55%, Mg : 0.06%, Ca : 0.21%, Zn : 0.38%, O  : 31.45% </t>
  </si>
  <si>
    <t xml:space="preserve"> NBS_K0229 = Si : 14.02%, Pb : 64.98%, O  : 20.99% </t>
  </si>
  <si>
    <t xml:space="preserve"> SrTiO3 = Sr : 47.74%, Ti : 26.1%, O  : 26.16% </t>
  </si>
  <si>
    <t xml:space="preserve"> NBS_K458 = Si : 23.05%, Ba : 41.79%, Zn : 3.01%, O  : 31.87% </t>
  </si>
  <si>
    <t xml:space="preserve">Calibration file name (Element intensity cps/nA) :   </t>
  </si>
  <si>
    <t xml:space="preserve"> Na : albite-Cr_NaSp1_132.calDat (Na : 68.4 cps/nA) </t>
  </si>
  <si>
    <t xml:space="preserve"> K  : kspar-OR1_K Sp3_046.calDat (K  : 193.4 cps/nA) </t>
  </si>
  <si>
    <t xml:space="preserve"> F , P  : ap-synap_F Sp4_P Sp3_CaSp2_001.calDat (F  : 1.1 cps/nA, P  : 119.1 cps/nA) </t>
  </si>
  <si>
    <t xml:space="preserve"> Al : anor-hk_AlSp4_083.calDat (Al : 359.4 cps/nA) </t>
  </si>
  <si>
    <t xml:space="preserve"> Mg : ol-fo92_MgSp4_065.calDat (Mg : 432.0 cps/nA) </t>
  </si>
  <si>
    <t xml:space="preserve"> Si : ol-fo92_SiSp1_050.calDat (Si : 342.3 cps/nA) </t>
  </si>
  <si>
    <t xml:space="preserve"> Ca : anor-hk_CaSp2_008.calDat (Ca : 300.2 cps/nA) </t>
  </si>
  <si>
    <t xml:space="preserve"> Mn : rhod791_MnSp5_127.calDat (Mn : 169.9 cps/nA) </t>
  </si>
  <si>
    <t xml:space="preserve"> Fe : fayalite_FeSp5_124.calDat (Fe : 270.3 cps/nA) </t>
  </si>
  <si>
    <t xml:space="preserve"> Pb : NBS_K0229_PbSp3_010.calDat (Pb : 114.8 cps/nA) </t>
  </si>
  <si>
    <t xml:space="preserve"> Sr : SrTiO3_SrSp3_002.calDat (Sr : 76.1 cps/nA) </t>
  </si>
  <si>
    <t xml:space="preserve"> Ba : NBS_K458_BaSp2_001.calDat (Ba : 402.1 cps/nA) </t>
  </si>
  <si>
    <t xml:space="preserve">Beam Size :  5, 5 µm </t>
  </si>
  <si>
    <t xml:space="preserve">Setup Name :  Anais_2_Zn.qtiSet </t>
  </si>
  <si>
    <t xml:space="preserve">Spectromers Conditions :   Sp4 TAP,  Sp4 TAP,  Sp1 TAP,  Sp2 LPET,  Sp5 LLIF,  Sp5 LLIF,  Sp5 LLIF,  Sp3 LPET </t>
  </si>
  <si>
    <t xml:space="preserve">Full Spectromers Conditions :   Sp4 TAP(2d= 25.745,K= 0.00218),  Sp4 TAP(2d= 25.745,K= 0.00218),  Sp1 TAP(2d= 25.745,K= 0.00218),  Sp2 LPET(2d= 8.75,K= 0.000144),  Sp5 LLIF(2d= 4.0267,K= 0.000058),  Sp5 LLIF(2d= 4.0267,K= 0.000058),  Sp5 LLIF(2d= 4.0267,K= 0.000058),  Sp3 LPET(2d= 8.75,K= 0.000144) </t>
  </si>
  <si>
    <t xml:space="preserve">Column Conditions :  Cond 1 : 15keV 20nA  </t>
  </si>
  <si>
    <t xml:space="preserve">DataSet Comment :  R160033  light grey </t>
  </si>
  <si>
    <t xml:space="preserve">Analysis Date :  5/25/2016 3:23:37 PM </t>
  </si>
  <si>
    <t>Zn Ka</t>
  </si>
  <si>
    <t xml:space="preserve">Peak Position :   Sp4 32471 (-600, 600),  Sp4 38499 (-600, 600),  Sp1 27738 (-600, 600),  Sp2 38385 (-600, 600),  Sp5 35610 (-500, 500),  Sp5 52203 (-500, 500),  Sp5 48082 (-500, 500),  Sp3 70379 (-930, 930) </t>
  </si>
  <si>
    <t xml:space="preserve">Current Sample Position :   X = -13916 Y = -824 Z = 243 </t>
  </si>
  <si>
    <t xml:space="preserve"> Zn On ZnO </t>
  </si>
  <si>
    <t xml:space="preserve"> P  On ap-synap </t>
  </si>
  <si>
    <t xml:space="preserve"> ZnO = Zn : 80.3392%, O  : 19.6608% </t>
  </si>
  <si>
    <t xml:space="preserve"> Zn : ZnO_ZnSp5_016.calDat (Zn : 244.1 cps/nA) </t>
  </si>
  <si>
    <t xml:space="preserve"> P  : ap-synap_F Sp4_P Sp3_CaSp2_001.calDat (P  : 119.1 cps/nA) </t>
  </si>
  <si>
    <t xml:space="preserve">Beam Size :  5 µm </t>
  </si>
  <si>
    <t>Ave.</t>
  </si>
  <si>
    <t>Stdv.</t>
  </si>
  <si>
    <t>converted Fe2O3</t>
  </si>
  <si>
    <r>
      <t>(Na</t>
    </r>
    <r>
      <rPr>
        <vertAlign val="subscript"/>
        <sz val="14"/>
        <color rgb="FF000000"/>
        <rFont val="Calibri"/>
        <family val="2"/>
      </rPr>
      <t>2.83</t>
    </r>
    <r>
      <rPr>
        <sz val="14"/>
        <color rgb="FF000000"/>
        <rFont val="Calibri"/>
        <family val="2"/>
      </rPr>
      <t>Ca</t>
    </r>
    <r>
      <rPr>
        <vertAlign val="subscript"/>
        <sz val="14"/>
        <color rgb="FF000000"/>
        <rFont val="Calibri"/>
        <family val="2"/>
      </rPr>
      <t>0.09</t>
    </r>
    <r>
      <rPr>
        <sz val="14"/>
        <color rgb="FF000000"/>
        <rFont val="Calibri"/>
        <family val="2"/>
      </rPr>
      <t>)</t>
    </r>
    <r>
      <rPr>
        <vertAlign val="subscript"/>
        <sz val="14"/>
        <color rgb="FF000000"/>
        <rFont val="Symbol"/>
        <family val="1"/>
        <charset val="2"/>
      </rPr>
      <t>S</t>
    </r>
    <r>
      <rPr>
        <vertAlign val="subscript"/>
        <sz val="14"/>
        <color rgb="FF000000"/>
        <rFont val="Calibri"/>
        <family val="2"/>
      </rPr>
      <t>2.92</t>
    </r>
    <r>
      <rPr>
        <sz val="14"/>
        <color rgb="FF000000"/>
        <rFont val="Calibri"/>
        <family val="2"/>
      </rPr>
      <t>(Mn</t>
    </r>
    <r>
      <rPr>
        <vertAlign val="subscript"/>
        <sz val="14"/>
        <color rgb="FF000000"/>
        <rFont val="Calibri"/>
        <family val="2"/>
      </rPr>
      <t>3.10</t>
    </r>
    <r>
      <rPr>
        <sz val="14"/>
        <color rgb="FF000000"/>
        <rFont val="Calibri"/>
        <family val="2"/>
      </rPr>
      <t>Fe</t>
    </r>
    <r>
      <rPr>
        <vertAlign val="subscript"/>
        <sz val="14"/>
        <color rgb="FF000000"/>
        <rFont val="Calibri"/>
        <family val="2"/>
      </rPr>
      <t>0.80</t>
    </r>
    <r>
      <rPr>
        <sz val="14"/>
        <color rgb="FF000000"/>
        <rFont val="Calibri"/>
        <family val="2"/>
      </rPr>
      <t>)</t>
    </r>
    <r>
      <rPr>
        <vertAlign val="subscript"/>
        <sz val="14"/>
        <color rgb="FF000000"/>
        <rFont val="Symbol"/>
        <family val="1"/>
        <charset val="2"/>
      </rPr>
      <t>S</t>
    </r>
    <r>
      <rPr>
        <vertAlign val="subscript"/>
        <sz val="14"/>
        <color rgb="FF000000"/>
        <rFont val="Calibri"/>
        <family val="2"/>
      </rPr>
      <t>3.90</t>
    </r>
    <r>
      <rPr>
        <sz val="14"/>
        <color rgb="FF000000"/>
        <rFont val="Calibri"/>
        <family val="2"/>
      </rPr>
      <t>(Mg</t>
    </r>
    <r>
      <rPr>
        <vertAlign val="subscript"/>
        <sz val="14"/>
        <color rgb="FF000000"/>
        <rFont val="Calibri"/>
        <family val="2"/>
      </rPr>
      <t>1.70</t>
    </r>
    <r>
      <rPr>
        <sz val="14"/>
        <color rgb="FF000000"/>
        <rFont val="Calibri"/>
        <family val="2"/>
      </rPr>
      <t>Fe</t>
    </r>
    <r>
      <rPr>
        <vertAlign val="superscript"/>
        <sz val="14"/>
        <color rgb="FF000000"/>
        <rFont val="Calibri"/>
        <family val="2"/>
      </rPr>
      <t>2+</t>
    </r>
    <r>
      <rPr>
        <vertAlign val="subscript"/>
        <sz val="14"/>
        <color rgb="FF000000"/>
        <rFont val="Calibri"/>
        <family val="2"/>
      </rPr>
      <t>0.30</t>
    </r>
    <r>
      <rPr>
        <sz val="14"/>
        <color rgb="FF000000"/>
        <rFont val="Calibri"/>
        <family val="2"/>
      </rPr>
      <t>)</t>
    </r>
    <r>
      <rPr>
        <vertAlign val="subscript"/>
        <sz val="14"/>
        <color rgb="FF000000"/>
        <rFont val="Symbol"/>
        <family val="1"/>
        <charset val="2"/>
      </rPr>
      <t>S</t>
    </r>
    <r>
      <rPr>
        <vertAlign val="subscript"/>
        <sz val="14"/>
        <color rgb="FF000000"/>
        <rFont val="Calibri"/>
        <family val="2"/>
      </rPr>
      <t>2.00</t>
    </r>
    <r>
      <rPr>
        <sz val="14"/>
        <color rgb="FF000000"/>
        <rFont val="Calibri"/>
        <family val="2"/>
      </rPr>
      <t>(Al</t>
    </r>
    <r>
      <rPr>
        <vertAlign val="subscript"/>
        <sz val="14"/>
        <color rgb="FF000000"/>
        <rFont val="Calibri"/>
        <family val="2"/>
      </rPr>
      <t>0.82</t>
    </r>
    <r>
      <rPr>
        <sz val="14"/>
        <color rgb="FF000000"/>
        <rFont val="Calibri"/>
        <family val="2"/>
      </rPr>
      <t>Fe</t>
    </r>
    <r>
      <rPr>
        <vertAlign val="superscript"/>
        <sz val="14"/>
        <color rgb="FF000000"/>
        <rFont val="Calibri"/>
        <family val="2"/>
      </rPr>
      <t>3+</t>
    </r>
    <r>
      <rPr>
        <vertAlign val="subscript"/>
        <sz val="14"/>
        <color rgb="FF000000"/>
        <rFont val="Calibri"/>
        <family val="2"/>
      </rPr>
      <t>0.18</t>
    </r>
    <r>
      <rPr>
        <sz val="14"/>
        <color rgb="FF000000"/>
        <rFont val="Calibri"/>
        <family val="2"/>
      </rPr>
      <t>)</t>
    </r>
    <r>
      <rPr>
        <vertAlign val="subscript"/>
        <sz val="14"/>
        <color rgb="FF000000"/>
        <rFont val="Symbol"/>
        <family val="1"/>
        <charset val="2"/>
      </rPr>
      <t>S</t>
    </r>
    <r>
      <rPr>
        <vertAlign val="subscript"/>
        <sz val="14"/>
        <color rgb="FF000000"/>
        <rFont val="Calibri"/>
        <family val="2"/>
      </rPr>
      <t>1.00</t>
    </r>
    <r>
      <rPr>
        <sz val="14"/>
        <color rgb="FF000000"/>
        <rFont val="Calibri"/>
        <family val="2"/>
      </rPr>
      <t>(PO</t>
    </r>
    <r>
      <rPr>
        <vertAlign val="subscript"/>
        <sz val="14"/>
        <color rgb="FF000000"/>
        <rFont val="Calibri"/>
        <family val="2"/>
      </rPr>
      <t>4</t>
    </r>
    <r>
      <rPr>
        <sz val="14"/>
        <color rgb="FF000000"/>
        <rFont val="Calibri"/>
        <family val="2"/>
      </rPr>
      <t>)</t>
    </r>
    <r>
      <rPr>
        <vertAlign val="subscript"/>
        <sz val="14"/>
        <color rgb="FF000000"/>
        <rFont val="Calibri"/>
        <family val="2"/>
      </rPr>
      <t>6</t>
    </r>
  </si>
  <si>
    <t>Calculation was based on 24 O atoms:</t>
  </si>
  <si>
    <t>Emperical formula:</t>
  </si>
  <si>
    <t>Ideal formula:</t>
  </si>
  <si>
    <r>
      <rPr>
        <b/>
        <sz val="14"/>
        <color rgb="FF000000"/>
        <rFont val="Times New Roman"/>
        <family val="1"/>
      </rPr>
      <t>Na</t>
    </r>
    <r>
      <rPr>
        <b/>
        <vertAlign val="subscript"/>
        <sz val="14"/>
        <color rgb="FF000000"/>
        <rFont val="Times New Roman"/>
        <family val="1"/>
      </rPr>
      <t>3</t>
    </r>
    <r>
      <rPr>
        <b/>
        <sz val="14"/>
        <color rgb="FF000000"/>
        <rFont val="Times New Roman"/>
        <family val="1"/>
      </rPr>
      <t>Mn</t>
    </r>
    <r>
      <rPr>
        <b/>
        <vertAlign val="superscript"/>
        <sz val="14"/>
        <color rgb="FF000000"/>
        <rFont val="Times New Roman"/>
        <family val="1"/>
      </rPr>
      <t>2+</t>
    </r>
    <r>
      <rPr>
        <b/>
        <vertAlign val="subscript"/>
        <sz val="14"/>
        <color rgb="FF000000"/>
        <rFont val="Times New Roman"/>
        <family val="1"/>
      </rPr>
      <t>4</t>
    </r>
    <r>
      <rPr>
        <b/>
        <sz val="14"/>
        <color rgb="FF000000"/>
        <rFont val="Times New Roman"/>
        <family val="1"/>
      </rPr>
      <t>Mg</t>
    </r>
    <r>
      <rPr>
        <b/>
        <vertAlign val="sub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>Al(PO</t>
    </r>
    <r>
      <rPr>
        <b/>
        <vertAlign val="subscript"/>
        <sz val="14"/>
        <color rgb="FF000000"/>
        <rFont val="Times New Roman"/>
        <family val="1"/>
      </rPr>
      <t>4</t>
    </r>
    <r>
      <rPr>
        <b/>
        <sz val="14"/>
        <color rgb="FF000000"/>
        <rFont val="Times New Roman"/>
        <family val="1"/>
      </rPr>
      <t>)</t>
    </r>
    <r>
      <rPr>
        <b/>
        <vertAlign val="subscript"/>
        <sz val="14"/>
        <color rgb="FF000000"/>
        <rFont val="Times New Roman"/>
        <family val="1"/>
      </rPr>
      <t>6</t>
    </r>
  </si>
  <si>
    <r>
      <t>Fe</t>
    </r>
    <r>
      <rPr>
        <vertAlign val="superscript"/>
        <sz val="11"/>
        <color rgb="FF000000"/>
        <rFont val="Calibri"/>
        <family val="2"/>
      </rPr>
      <t>3+</t>
    </r>
    <r>
      <rPr>
        <sz val="11"/>
        <color rgb="FF000000"/>
        <rFont val="Calibri"/>
        <family val="2"/>
        <charset val="1"/>
      </rPr>
      <t xml:space="preserve"> Obtained by adjusting the Fe2+/Fe3+ ratio for electroneutrality.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</si>
</sst>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sz val="14"/>
      <color rgb="FF000000"/>
      <name val="Calibri"/>
      <family val="2"/>
    </font>
    <font>
      <vertAlign val="subscript"/>
      <sz val="14"/>
      <color rgb="FF000000"/>
      <name val="Calibri"/>
      <family val="2"/>
    </font>
    <font>
      <vertAlign val="subscript"/>
      <sz val="14"/>
      <color rgb="FF000000"/>
      <name val="Symbol"/>
      <family val="1"/>
      <charset val="2"/>
    </font>
    <font>
      <vertAlign val="superscript"/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b/>
      <vertAlign val="subscript"/>
      <sz val="14"/>
      <color rgb="FF000000"/>
      <name val="Times New Roman"/>
      <family val="1"/>
    </font>
    <font>
      <b/>
      <vertAlign val="superscript"/>
      <sz val="14"/>
      <color rgb="FF000000"/>
      <name val="Times New Roman"/>
      <family val="1"/>
    </font>
    <font>
      <vertAlign val="superscript"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4" zoomScaleNormal="100" workbookViewId="0">
      <selection activeCell="L32" sqref="L32"/>
    </sheetView>
  </sheetViews>
  <sheetFormatPr defaultRowHeight="15" x14ac:dyDescent="0.25"/>
  <cols>
    <col min="1" max="11" width="8.5703125"/>
    <col min="13" max="995" width="8.5703125"/>
  </cols>
  <sheetData>
    <row r="1" spans="1:12" x14ac:dyDescent="0.25">
      <c r="B1" t="s">
        <v>1</v>
      </c>
      <c r="J1" t="s">
        <v>0</v>
      </c>
    </row>
    <row r="2" spans="1:12" x14ac:dyDescent="0.25">
      <c r="A2" t="s">
        <v>2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3</v>
      </c>
      <c r="L2" t="s">
        <v>118</v>
      </c>
    </row>
    <row r="3" spans="1:12" x14ac:dyDescent="0.25">
      <c r="A3">
        <v>6</v>
      </c>
      <c r="B3">
        <v>9.2811489999999992</v>
      </c>
      <c r="C3">
        <v>4.2552830000000004</v>
      </c>
      <c r="D3">
        <v>7.4608650000000001</v>
      </c>
      <c r="E3">
        <v>0.55971099999999996</v>
      </c>
      <c r="F3">
        <v>23.236180000000001</v>
      </c>
      <c r="H3">
        <v>9.4613153029999992</v>
      </c>
      <c r="I3">
        <v>45.621749999999999</v>
      </c>
      <c r="J3">
        <f t="shared" ref="J3:J14" si="0">SUM(B3:I3)</f>
        <v>99.876253302999999</v>
      </c>
      <c r="L3">
        <v>10.51436</v>
      </c>
    </row>
    <row r="4" spans="1:12" x14ac:dyDescent="0.25">
      <c r="A4">
        <v>7</v>
      </c>
      <c r="B4">
        <v>9.2166650000000008</v>
      </c>
      <c r="C4">
        <v>4.2639379999999996</v>
      </c>
      <c r="D4">
        <v>7.4191529999999997</v>
      </c>
      <c r="E4">
        <v>0.53252100000000002</v>
      </c>
      <c r="F4">
        <v>23.274439999999998</v>
      </c>
      <c r="H4">
        <v>9.7496712740000007</v>
      </c>
      <c r="I4">
        <v>45.268389999999997</v>
      </c>
      <c r="J4">
        <f t="shared" si="0"/>
        <v>99.724778273999988</v>
      </c>
      <c r="L4">
        <v>10.834809999999999</v>
      </c>
    </row>
    <row r="5" spans="1:12" x14ac:dyDescent="0.25">
      <c r="A5">
        <v>8</v>
      </c>
      <c r="B5">
        <v>9.0962750000000003</v>
      </c>
      <c r="C5">
        <v>4.2687970000000002</v>
      </c>
      <c r="D5">
        <v>7.4475199999999999</v>
      </c>
      <c r="E5">
        <v>0.57749600000000001</v>
      </c>
      <c r="F5">
        <v>23.35275</v>
      </c>
      <c r="H5">
        <v>9.7243945719999996</v>
      </c>
      <c r="I5">
        <v>45.405360000000002</v>
      </c>
      <c r="J5">
        <f t="shared" si="0"/>
        <v>99.872592572000002</v>
      </c>
      <c r="L5">
        <v>10.80672</v>
      </c>
    </row>
    <row r="6" spans="1:12" x14ac:dyDescent="0.25">
      <c r="A6">
        <v>9</v>
      </c>
      <c r="B6">
        <v>9.1997719999999994</v>
      </c>
      <c r="C6">
        <v>4.3643840000000003</v>
      </c>
      <c r="D6">
        <v>7.2603559999999998</v>
      </c>
      <c r="E6">
        <v>0.53386500000000003</v>
      </c>
      <c r="F6">
        <v>23.22514</v>
      </c>
      <c r="H6">
        <v>9.6959954009999993</v>
      </c>
      <c r="I6">
        <v>45.329369999999997</v>
      </c>
      <c r="J6">
        <f t="shared" si="0"/>
        <v>99.608882400999988</v>
      </c>
      <c r="L6">
        <v>10.77516</v>
      </c>
    </row>
    <row r="7" spans="1:12" x14ac:dyDescent="0.25">
      <c r="A7">
        <v>10</v>
      </c>
      <c r="B7">
        <v>9.3580039999999993</v>
      </c>
      <c r="C7">
        <v>4.4503009999999996</v>
      </c>
      <c r="D7">
        <v>7.2422570000000004</v>
      </c>
      <c r="E7">
        <v>0.48326799999999998</v>
      </c>
      <c r="F7">
        <v>23.33456</v>
      </c>
      <c r="H7">
        <v>9.7096550780000008</v>
      </c>
      <c r="I7">
        <v>45.386249999999997</v>
      </c>
      <c r="J7">
        <f t="shared" si="0"/>
        <v>99.964295077999992</v>
      </c>
      <c r="L7">
        <v>10.79034</v>
      </c>
    </row>
    <row r="8" spans="1:12" x14ac:dyDescent="0.25">
      <c r="A8">
        <v>11</v>
      </c>
      <c r="B8">
        <v>9.2499739999999999</v>
      </c>
      <c r="C8">
        <v>4.5451670000000002</v>
      </c>
      <c r="D8">
        <v>7.275029</v>
      </c>
      <c r="E8">
        <v>0.55721100000000001</v>
      </c>
      <c r="F8">
        <v>23.426780000000001</v>
      </c>
      <c r="H8">
        <v>9.8010435390000001</v>
      </c>
      <c r="I8">
        <v>45.044040000000003</v>
      </c>
      <c r="J8">
        <f t="shared" si="0"/>
        <v>99.899244538999994</v>
      </c>
      <c r="L8">
        <v>10.8919</v>
      </c>
    </row>
    <row r="9" spans="1:12" x14ac:dyDescent="0.25">
      <c r="A9">
        <v>12</v>
      </c>
      <c r="B9">
        <v>9.5104260000000007</v>
      </c>
      <c r="C9">
        <v>4.4461069999999996</v>
      </c>
      <c r="D9">
        <v>7.2205209999999997</v>
      </c>
      <c r="E9">
        <v>0.56288400000000005</v>
      </c>
      <c r="F9">
        <v>23.33568</v>
      </c>
      <c r="H9">
        <v>9.6971831989999995</v>
      </c>
      <c r="I9">
        <v>45.660170000000001</v>
      </c>
      <c r="J9">
        <f t="shared" si="0"/>
        <v>100.43297119900001</v>
      </c>
      <c r="L9">
        <v>10.776479999999999</v>
      </c>
    </row>
    <row r="10" spans="1:12" x14ac:dyDescent="0.25">
      <c r="A10">
        <v>13</v>
      </c>
      <c r="B10">
        <v>9.1746850000000002</v>
      </c>
      <c r="C10">
        <v>4.4271580000000004</v>
      </c>
      <c r="D10">
        <v>7.1133819999999996</v>
      </c>
      <c r="E10">
        <v>0.47039500000000001</v>
      </c>
      <c r="F10">
        <v>23.422799999999999</v>
      </c>
      <c r="H10">
        <v>9.8464858129999993</v>
      </c>
      <c r="I10">
        <v>45.45467</v>
      </c>
      <c r="J10">
        <f t="shared" si="0"/>
        <v>99.909575813000004</v>
      </c>
      <c r="L10">
        <v>10.942399999999999</v>
      </c>
    </row>
    <row r="11" spans="1:12" x14ac:dyDescent="0.25">
      <c r="A11">
        <v>14</v>
      </c>
      <c r="B11">
        <v>9.2910710000000005</v>
      </c>
      <c r="C11">
        <v>4.562316</v>
      </c>
      <c r="D11">
        <v>7.154153</v>
      </c>
      <c r="E11">
        <v>0.46794799999999998</v>
      </c>
      <c r="F11">
        <v>23.213889999999999</v>
      </c>
      <c r="H11">
        <v>9.7795461939999999</v>
      </c>
      <c r="I11">
        <v>44.880830000000003</v>
      </c>
      <c r="J11">
        <f t="shared" si="0"/>
        <v>99.349754194000013</v>
      </c>
      <c r="L11">
        <v>10.86801</v>
      </c>
    </row>
    <row r="12" spans="1:12" x14ac:dyDescent="0.25">
      <c r="A12">
        <v>15</v>
      </c>
      <c r="B12">
        <v>9.0483039999999999</v>
      </c>
      <c r="C12">
        <v>4.5545220000000004</v>
      </c>
      <c r="D12">
        <v>7.211506</v>
      </c>
      <c r="E12">
        <v>0.55505300000000002</v>
      </c>
      <c r="F12">
        <v>23.333760000000002</v>
      </c>
      <c r="H12">
        <v>9.8193999999999999</v>
      </c>
      <c r="I12">
        <v>45.138089999999998</v>
      </c>
      <c r="J12">
        <f t="shared" si="0"/>
        <v>99.660635000000013</v>
      </c>
      <c r="L12">
        <v>10.91231</v>
      </c>
    </row>
    <row r="13" spans="1:12" x14ac:dyDescent="0.25">
      <c r="A13">
        <v>16</v>
      </c>
      <c r="B13">
        <v>9.6363869999999991</v>
      </c>
      <c r="C13">
        <v>4.5836379999999997</v>
      </c>
      <c r="D13">
        <v>7.192977</v>
      </c>
      <c r="E13">
        <v>0.53998900000000005</v>
      </c>
      <c r="F13">
        <v>23.170999999999999</v>
      </c>
      <c r="H13">
        <v>9.5474576560000006</v>
      </c>
      <c r="I13">
        <v>44.998390000000001</v>
      </c>
      <c r="J13">
        <f t="shared" si="0"/>
        <v>99.669838655999996</v>
      </c>
      <c r="L13">
        <v>10.61009</v>
      </c>
    </row>
    <row r="14" spans="1:12" x14ac:dyDescent="0.25">
      <c r="A14">
        <v>17</v>
      </c>
      <c r="B14">
        <v>9.1893609999999999</v>
      </c>
      <c r="C14">
        <v>4.559723</v>
      </c>
      <c r="D14">
        <v>7.1231910000000003</v>
      </c>
      <c r="E14">
        <v>0.52498999999999996</v>
      </c>
      <c r="F14">
        <v>23.0806</v>
      </c>
      <c r="H14">
        <v>9.6356516610000007</v>
      </c>
      <c r="I14">
        <v>45.145290000000003</v>
      </c>
      <c r="J14">
        <f t="shared" si="0"/>
        <v>99.258806661000008</v>
      </c>
      <c r="L14">
        <v>10.7081</v>
      </c>
    </row>
    <row r="15" spans="1:12" s="2" customFormat="1" x14ac:dyDescent="0.25">
      <c r="A15" s="2" t="s">
        <v>116</v>
      </c>
      <c r="B15" s="2">
        <f>AVERAGE(B3:B14)</f>
        <v>9.271006083333333</v>
      </c>
      <c r="C15" s="2">
        <f t="shared" ref="C15:J15" si="1">AVERAGE(C3:C14)</f>
        <v>4.4401111666666671</v>
      </c>
      <c r="D15" s="2">
        <f t="shared" si="1"/>
        <v>7.2600758333333344</v>
      </c>
      <c r="E15" s="2">
        <f t="shared" si="1"/>
        <v>0.53044425000000006</v>
      </c>
      <c r="F15" s="2">
        <f t="shared" si="1"/>
        <v>23.283964999999998</v>
      </c>
      <c r="H15" s="2">
        <f t="shared" si="1"/>
        <v>9.7056499741666666</v>
      </c>
      <c r="I15" s="2">
        <f t="shared" si="1"/>
        <v>45.27771666666667</v>
      </c>
      <c r="J15" s="2">
        <f t="shared" si="1"/>
        <v>99.768968974166668</v>
      </c>
      <c r="L15" s="2">
        <f t="shared" ref="L15" si="2">AVERAGE(L3:L14)</f>
        <v>10.78589</v>
      </c>
    </row>
    <row r="16" spans="1:12" s="2" customFormat="1" x14ac:dyDescent="0.25">
      <c r="A16" s="2" t="s">
        <v>117</v>
      </c>
      <c r="B16" s="2">
        <f>STDEV(B3:B14)</f>
        <v>0.16608860300533901</v>
      </c>
      <c r="C16" s="2">
        <f t="shared" ref="C16:J16" si="3">STDEV(C3:C14)</f>
        <v>0.12597138250688911</v>
      </c>
      <c r="D16" s="2">
        <f t="shared" si="3"/>
        <v>0.12105610587719857</v>
      </c>
      <c r="E16" s="2">
        <f t="shared" si="3"/>
        <v>3.7317987944214599E-2</v>
      </c>
      <c r="F16" s="2">
        <f t="shared" si="3"/>
        <v>0.10312390054510338</v>
      </c>
      <c r="H16" s="2">
        <f t="shared" si="3"/>
        <v>0.1125847410175613</v>
      </c>
      <c r="I16" s="2">
        <f t="shared" si="3"/>
        <v>0.24382351159406296</v>
      </c>
      <c r="J16" s="2">
        <f t="shared" si="3"/>
        <v>0.3049875170465764</v>
      </c>
      <c r="L16" s="2">
        <f t="shared" ref="L16" si="4">STDEV(L3:L14)</f>
        <v>0.12511638756119686</v>
      </c>
    </row>
    <row r="21" spans="2:4" x14ac:dyDescent="0.25">
      <c r="B21" t="s">
        <v>120</v>
      </c>
    </row>
    <row r="22" spans="2:4" ht="21" x14ac:dyDescent="0.25">
      <c r="B22" t="s">
        <v>121</v>
      </c>
      <c r="D22" s="3" t="s">
        <v>119</v>
      </c>
    </row>
    <row r="23" spans="2:4" ht="18.75" x14ac:dyDescent="0.25">
      <c r="D23" s="3"/>
    </row>
    <row r="24" spans="2:4" ht="17.25" x14ac:dyDescent="0.25">
      <c r="B24" t="s">
        <v>124</v>
      </c>
    </row>
    <row r="26" spans="2:4" ht="22.5" x14ac:dyDescent="0.35">
      <c r="B26" t="s">
        <v>122</v>
      </c>
      <c r="D26" s="4" t="s">
        <v>123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opLeftCell="A52" zoomScaleNormal="100" workbookViewId="0">
      <selection activeCell="I79" sqref="I79"/>
    </sheetView>
  </sheetViews>
  <sheetFormatPr defaultRowHeight="15" x14ac:dyDescent="0.25"/>
  <cols>
    <col min="1" max="1025" width="8.5703125"/>
  </cols>
  <sheetData>
    <row r="1" spans="1:14" x14ac:dyDescent="0.25">
      <c r="A1" t="s">
        <v>12</v>
      </c>
    </row>
    <row r="2" spans="1:14" x14ac:dyDescent="0.25">
      <c r="A2" t="s">
        <v>13</v>
      </c>
    </row>
    <row r="3" spans="1:14" x14ac:dyDescent="0.25">
      <c r="A3" t="s">
        <v>14</v>
      </c>
    </row>
    <row r="4" spans="1:14" x14ac:dyDescent="0.25">
      <c r="A4" t="s">
        <v>15</v>
      </c>
    </row>
    <row r="5" spans="1:14" x14ac:dyDescent="0.25">
      <c r="A5" s="1" t="s">
        <v>16</v>
      </c>
    </row>
    <row r="6" spans="1:14" x14ac:dyDescent="0.25">
      <c r="A6" t="s">
        <v>17</v>
      </c>
    </row>
    <row r="7" spans="1:14" x14ac:dyDescent="0.25">
      <c r="A7" t="s">
        <v>0</v>
      </c>
      <c r="B7" t="s">
        <v>18</v>
      </c>
    </row>
    <row r="8" spans="1:14" x14ac:dyDescent="0.25">
      <c r="A8" t="s">
        <v>0</v>
      </c>
      <c r="B8" t="s">
        <v>19</v>
      </c>
    </row>
    <row r="9" spans="1:14" x14ac:dyDescent="0.25">
      <c r="A9" t="s">
        <v>20</v>
      </c>
    </row>
    <row r="10" spans="1:14" x14ac:dyDescent="0.25">
      <c r="A10" t="s">
        <v>21</v>
      </c>
    </row>
    <row r="11" spans="1:14" x14ac:dyDescent="0.25">
      <c r="A11" t="s">
        <v>22</v>
      </c>
    </row>
    <row r="12" spans="1:14" x14ac:dyDescent="0.25">
      <c r="A12" t="s">
        <v>23</v>
      </c>
    </row>
    <row r="13" spans="1:14" x14ac:dyDescent="0.25">
      <c r="A13" t="s">
        <v>24</v>
      </c>
    </row>
    <row r="14" spans="1:14" x14ac:dyDescent="0.25">
      <c r="A14" t="s">
        <v>25</v>
      </c>
    </row>
    <row r="15" spans="1:14" x14ac:dyDescent="0.25">
      <c r="A15" t="s">
        <v>26</v>
      </c>
      <c r="B15" t="s">
        <v>0</v>
      </c>
    </row>
    <row r="16" spans="1:14" x14ac:dyDescent="0.25">
      <c r="A16" t="s">
        <v>27</v>
      </c>
      <c r="B16" t="s">
        <v>28</v>
      </c>
      <c r="C16" t="s">
        <v>29</v>
      </c>
      <c r="D16" t="s">
        <v>30</v>
      </c>
      <c r="E16" t="s">
        <v>31</v>
      </c>
      <c r="F16" t="s">
        <v>32</v>
      </c>
      <c r="G16" t="s">
        <v>33</v>
      </c>
      <c r="H16" t="s">
        <v>34</v>
      </c>
      <c r="I16" t="s">
        <v>35</v>
      </c>
      <c r="J16" t="s">
        <v>36</v>
      </c>
      <c r="K16" t="s">
        <v>37</v>
      </c>
      <c r="L16" t="s">
        <v>38</v>
      </c>
      <c r="M16" t="s">
        <v>39</v>
      </c>
      <c r="N16" t="s">
        <v>0</v>
      </c>
    </row>
    <row r="17" spans="1:16" x14ac:dyDescent="0.25">
      <c r="A17" t="s">
        <v>40</v>
      </c>
      <c r="B17" t="s">
        <v>41</v>
      </c>
      <c r="D17" t="s">
        <v>42</v>
      </c>
      <c r="E17">
        <v>46320</v>
      </c>
      <c r="G17">
        <v>-600</v>
      </c>
      <c r="H17">
        <v>600</v>
      </c>
      <c r="I17" t="s">
        <v>43</v>
      </c>
      <c r="J17">
        <v>1280</v>
      </c>
      <c r="K17">
        <v>2866</v>
      </c>
      <c r="L17">
        <v>3</v>
      </c>
      <c r="M17">
        <v>825</v>
      </c>
      <c r="N17">
        <v>4000</v>
      </c>
      <c r="O17" t="s">
        <v>44</v>
      </c>
      <c r="P17" t="s">
        <v>0</v>
      </c>
    </row>
    <row r="18" spans="1:16" x14ac:dyDescent="0.25">
      <c r="A18" t="s">
        <v>45</v>
      </c>
      <c r="B18" t="s">
        <v>46</v>
      </c>
      <c r="D18" t="s">
        <v>47</v>
      </c>
      <c r="E18">
        <v>42763</v>
      </c>
      <c r="G18">
        <v>-600</v>
      </c>
      <c r="H18">
        <v>600</v>
      </c>
      <c r="I18" t="s">
        <v>43</v>
      </c>
      <c r="J18">
        <v>1834</v>
      </c>
      <c r="K18">
        <v>926</v>
      </c>
      <c r="L18">
        <v>3</v>
      </c>
      <c r="M18">
        <v>523</v>
      </c>
      <c r="N18">
        <v>4000</v>
      </c>
      <c r="O18" t="s">
        <v>44</v>
      </c>
      <c r="P18" t="s">
        <v>0</v>
      </c>
    </row>
    <row r="19" spans="1:16" x14ac:dyDescent="0.25">
      <c r="A19" t="s">
        <v>48</v>
      </c>
      <c r="B19" t="s">
        <v>49</v>
      </c>
      <c r="D19" t="s">
        <v>42</v>
      </c>
      <c r="E19">
        <v>71312</v>
      </c>
      <c r="G19">
        <v>-850</v>
      </c>
      <c r="H19">
        <v>600</v>
      </c>
      <c r="I19" t="s">
        <v>43</v>
      </c>
      <c r="J19">
        <v>1279</v>
      </c>
      <c r="K19">
        <v>2866</v>
      </c>
      <c r="L19">
        <v>3</v>
      </c>
      <c r="M19">
        <v>873</v>
      </c>
      <c r="N19">
        <v>4000</v>
      </c>
      <c r="O19" t="s">
        <v>44</v>
      </c>
      <c r="P19" t="s">
        <v>0</v>
      </c>
    </row>
    <row r="20" spans="1:16" x14ac:dyDescent="0.25">
      <c r="A20" t="s">
        <v>48</v>
      </c>
      <c r="B20" t="s">
        <v>50</v>
      </c>
      <c r="D20" t="s">
        <v>42</v>
      </c>
      <c r="E20">
        <v>32471</v>
      </c>
      <c r="G20">
        <v>-600</v>
      </c>
      <c r="H20">
        <v>600</v>
      </c>
      <c r="I20" t="s">
        <v>43</v>
      </c>
      <c r="J20">
        <v>1279</v>
      </c>
      <c r="K20">
        <v>2866</v>
      </c>
      <c r="L20">
        <v>3</v>
      </c>
      <c r="M20">
        <v>873</v>
      </c>
      <c r="N20">
        <v>4000</v>
      </c>
      <c r="O20" t="s">
        <v>44</v>
      </c>
      <c r="P20" t="s">
        <v>0</v>
      </c>
    </row>
    <row r="21" spans="1:16" x14ac:dyDescent="0.25">
      <c r="A21" t="s">
        <v>48</v>
      </c>
      <c r="B21" t="s">
        <v>51</v>
      </c>
      <c r="D21" t="s">
        <v>42</v>
      </c>
      <c r="E21">
        <v>38499</v>
      </c>
      <c r="G21">
        <v>-600</v>
      </c>
      <c r="H21">
        <v>600</v>
      </c>
      <c r="I21" t="s">
        <v>43</v>
      </c>
      <c r="J21">
        <v>1280</v>
      </c>
      <c r="K21">
        <v>2866</v>
      </c>
      <c r="L21">
        <v>3</v>
      </c>
      <c r="M21">
        <v>873</v>
      </c>
      <c r="N21">
        <v>4000</v>
      </c>
      <c r="O21" t="s">
        <v>44</v>
      </c>
      <c r="P21" t="s">
        <v>0</v>
      </c>
    </row>
    <row r="22" spans="1:16" x14ac:dyDescent="0.25">
      <c r="A22" t="s">
        <v>40</v>
      </c>
      <c r="B22" t="s">
        <v>52</v>
      </c>
      <c r="D22" t="s">
        <v>42</v>
      </c>
      <c r="E22">
        <v>27738</v>
      </c>
      <c r="G22">
        <v>-600</v>
      </c>
      <c r="H22">
        <v>600</v>
      </c>
      <c r="I22" t="s">
        <v>43</v>
      </c>
      <c r="J22">
        <v>1280</v>
      </c>
      <c r="K22">
        <v>2866</v>
      </c>
      <c r="L22">
        <v>3</v>
      </c>
      <c r="M22">
        <v>825</v>
      </c>
      <c r="N22">
        <v>4000</v>
      </c>
      <c r="O22" t="s">
        <v>44</v>
      </c>
      <c r="P22" t="s">
        <v>0</v>
      </c>
    </row>
    <row r="23" spans="1:16" x14ac:dyDescent="0.25">
      <c r="A23" t="s">
        <v>53</v>
      </c>
      <c r="B23" t="s">
        <v>54</v>
      </c>
      <c r="D23" t="s">
        <v>47</v>
      </c>
      <c r="E23">
        <v>38385</v>
      </c>
      <c r="G23">
        <v>-600</v>
      </c>
      <c r="H23">
        <v>600</v>
      </c>
      <c r="I23" t="s">
        <v>43</v>
      </c>
      <c r="J23">
        <v>1849</v>
      </c>
      <c r="K23">
        <v>996</v>
      </c>
      <c r="L23">
        <v>3</v>
      </c>
      <c r="M23">
        <v>525</v>
      </c>
      <c r="N23">
        <v>4000</v>
      </c>
      <c r="O23" t="s">
        <v>44</v>
      </c>
      <c r="P23" t="s">
        <v>0</v>
      </c>
    </row>
    <row r="24" spans="1:16" x14ac:dyDescent="0.25">
      <c r="A24" t="s">
        <v>55</v>
      </c>
      <c r="B24" t="s">
        <v>56</v>
      </c>
      <c r="D24" t="s">
        <v>57</v>
      </c>
      <c r="E24">
        <v>52203</v>
      </c>
      <c r="G24">
        <v>-500</v>
      </c>
      <c r="H24">
        <v>500</v>
      </c>
      <c r="I24" t="s">
        <v>43</v>
      </c>
      <c r="J24">
        <v>1822</v>
      </c>
      <c r="K24">
        <v>426</v>
      </c>
      <c r="L24">
        <v>3</v>
      </c>
      <c r="M24">
        <v>500</v>
      </c>
      <c r="N24">
        <v>4000</v>
      </c>
      <c r="O24" t="s">
        <v>44</v>
      </c>
      <c r="P24" t="s">
        <v>0</v>
      </c>
    </row>
    <row r="25" spans="1:16" x14ac:dyDescent="0.25">
      <c r="A25" t="s">
        <v>55</v>
      </c>
      <c r="B25" t="s">
        <v>58</v>
      </c>
      <c r="D25" t="s">
        <v>57</v>
      </c>
      <c r="E25">
        <v>48082</v>
      </c>
      <c r="G25">
        <v>-500</v>
      </c>
      <c r="H25">
        <v>500</v>
      </c>
      <c r="I25" t="s">
        <v>43</v>
      </c>
      <c r="J25">
        <v>1822</v>
      </c>
      <c r="K25">
        <v>426</v>
      </c>
      <c r="L25">
        <v>3</v>
      </c>
      <c r="M25">
        <v>500</v>
      </c>
      <c r="N25">
        <v>4000</v>
      </c>
      <c r="O25" t="s">
        <v>44</v>
      </c>
      <c r="P25" t="s">
        <v>0</v>
      </c>
    </row>
    <row r="26" spans="1:16" x14ac:dyDescent="0.25">
      <c r="A26" t="s">
        <v>45</v>
      </c>
      <c r="B26" t="s">
        <v>59</v>
      </c>
      <c r="D26" t="s">
        <v>47</v>
      </c>
      <c r="E26">
        <v>70379</v>
      </c>
      <c r="G26">
        <v>-930</v>
      </c>
      <c r="H26">
        <v>930</v>
      </c>
      <c r="I26" t="s">
        <v>43</v>
      </c>
      <c r="J26">
        <v>1834</v>
      </c>
      <c r="K26">
        <v>926</v>
      </c>
      <c r="L26">
        <v>3</v>
      </c>
      <c r="M26">
        <v>523</v>
      </c>
      <c r="N26">
        <v>4000</v>
      </c>
      <c r="O26" t="s">
        <v>44</v>
      </c>
      <c r="P26" t="s">
        <v>0</v>
      </c>
    </row>
    <row r="27" spans="1:16" x14ac:dyDescent="0.25">
      <c r="A27" t="s">
        <v>45</v>
      </c>
      <c r="B27" t="s">
        <v>60</v>
      </c>
      <c r="D27" t="s">
        <v>47</v>
      </c>
      <c r="E27">
        <v>60422</v>
      </c>
      <c r="G27">
        <v>-600</v>
      </c>
      <c r="H27">
        <v>600</v>
      </c>
      <c r="I27" t="s">
        <v>43</v>
      </c>
      <c r="J27">
        <v>1834</v>
      </c>
      <c r="K27">
        <v>926</v>
      </c>
      <c r="L27">
        <v>3</v>
      </c>
      <c r="M27">
        <v>523</v>
      </c>
      <c r="N27">
        <v>4000</v>
      </c>
      <c r="O27" t="s">
        <v>44</v>
      </c>
      <c r="P27" t="s">
        <v>0</v>
      </c>
    </row>
    <row r="28" spans="1:16" x14ac:dyDescent="0.25">
      <c r="A28" t="s">
        <v>45</v>
      </c>
      <c r="B28" t="s">
        <v>61</v>
      </c>
      <c r="D28" t="s">
        <v>47</v>
      </c>
      <c r="E28">
        <v>78488</v>
      </c>
      <c r="G28">
        <v>-400</v>
      </c>
      <c r="H28">
        <v>400</v>
      </c>
      <c r="I28" t="s">
        <v>43</v>
      </c>
      <c r="J28">
        <v>1834</v>
      </c>
      <c r="K28">
        <v>926</v>
      </c>
      <c r="L28">
        <v>3</v>
      </c>
      <c r="M28">
        <v>523</v>
      </c>
      <c r="N28">
        <v>4000</v>
      </c>
      <c r="O28" t="s">
        <v>44</v>
      </c>
      <c r="P28" t="s">
        <v>0</v>
      </c>
    </row>
    <row r="29" spans="1:16" x14ac:dyDescent="0.25">
      <c r="A29" t="s">
        <v>53</v>
      </c>
      <c r="B29" t="s">
        <v>62</v>
      </c>
      <c r="D29" t="s">
        <v>47</v>
      </c>
      <c r="E29">
        <v>31724</v>
      </c>
      <c r="G29">
        <v>-600</v>
      </c>
      <c r="H29">
        <v>600</v>
      </c>
      <c r="I29" t="s">
        <v>43</v>
      </c>
      <c r="J29">
        <v>1850</v>
      </c>
      <c r="K29">
        <v>1011</v>
      </c>
      <c r="L29">
        <v>3</v>
      </c>
      <c r="M29">
        <v>525</v>
      </c>
      <c r="N29">
        <v>4000</v>
      </c>
      <c r="O29" t="s">
        <v>44</v>
      </c>
      <c r="P29" t="s">
        <v>0</v>
      </c>
    </row>
    <row r="30" spans="1:16" x14ac:dyDescent="0.25">
      <c r="A30" s="1" t="s">
        <v>63</v>
      </c>
    </row>
    <row r="31" spans="1:16" x14ac:dyDescent="0.25">
      <c r="A31" t="s">
        <v>64</v>
      </c>
    </row>
    <row r="32" spans="1:16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70" spans="1:1" x14ac:dyDescent="0.25">
      <c r="A70" t="s">
        <v>12</v>
      </c>
    </row>
    <row r="71" spans="1:1" x14ac:dyDescent="0.25">
      <c r="A71" t="s">
        <v>101</v>
      </c>
    </row>
    <row r="72" spans="1:1" x14ac:dyDescent="0.25">
      <c r="A72" t="s">
        <v>14</v>
      </c>
    </row>
    <row r="73" spans="1:1" x14ac:dyDescent="0.25">
      <c r="A73" t="s">
        <v>102</v>
      </c>
    </row>
    <row r="74" spans="1:1" x14ac:dyDescent="0.25">
      <c r="A74" s="1" t="s">
        <v>103</v>
      </c>
    </row>
    <row r="75" spans="1:1" x14ac:dyDescent="0.25">
      <c r="A75" t="s">
        <v>104</v>
      </c>
    </row>
    <row r="76" spans="1:1" x14ac:dyDescent="0.25">
      <c r="A76" t="s">
        <v>20</v>
      </c>
    </row>
    <row r="77" spans="1:1" x14ac:dyDescent="0.25">
      <c r="A77" t="s">
        <v>105</v>
      </c>
    </row>
    <row r="78" spans="1:1" x14ac:dyDescent="0.25">
      <c r="A78" t="s">
        <v>22</v>
      </c>
    </row>
    <row r="79" spans="1:1" x14ac:dyDescent="0.25">
      <c r="A79" t="s">
        <v>106</v>
      </c>
    </row>
    <row r="80" spans="1:1" x14ac:dyDescent="0.25">
      <c r="A80" t="s">
        <v>24</v>
      </c>
    </row>
    <row r="81" spans="1:16" x14ac:dyDescent="0.25">
      <c r="A81" t="s">
        <v>25</v>
      </c>
    </row>
    <row r="82" spans="1:16" x14ac:dyDescent="0.25">
      <c r="A82" t="s">
        <v>26</v>
      </c>
      <c r="B82" t="s">
        <v>0</v>
      </c>
    </row>
    <row r="83" spans="1:16" x14ac:dyDescent="0.25">
      <c r="A83" t="s">
        <v>27</v>
      </c>
      <c r="B83" t="s">
        <v>28</v>
      </c>
      <c r="C83" t="s">
        <v>29</v>
      </c>
      <c r="D83" t="s">
        <v>30</v>
      </c>
      <c r="E83" t="s">
        <v>31</v>
      </c>
      <c r="F83" t="s">
        <v>32</v>
      </c>
      <c r="G83" t="s">
        <v>33</v>
      </c>
      <c r="H83" t="s">
        <v>34</v>
      </c>
      <c r="I83" t="s">
        <v>35</v>
      </c>
      <c r="J83" t="s">
        <v>36</v>
      </c>
      <c r="K83" t="s">
        <v>37</v>
      </c>
      <c r="L83" t="s">
        <v>38</v>
      </c>
      <c r="M83" t="s">
        <v>39</v>
      </c>
      <c r="N83" t="s">
        <v>0</v>
      </c>
    </row>
    <row r="84" spans="1:16" x14ac:dyDescent="0.25">
      <c r="A84" t="s">
        <v>48</v>
      </c>
      <c r="B84" t="s">
        <v>50</v>
      </c>
      <c r="D84" t="s">
        <v>42</v>
      </c>
      <c r="E84">
        <v>32471</v>
      </c>
      <c r="G84">
        <v>-600</v>
      </c>
      <c r="H84">
        <v>600</v>
      </c>
      <c r="I84" t="s">
        <v>43</v>
      </c>
      <c r="J84">
        <v>1279</v>
      </c>
      <c r="K84">
        <v>2866</v>
      </c>
      <c r="L84">
        <v>3</v>
      </c>
      <c r="M84">
        <v>873</v>
      </c>
      <c r="N84">
        <v>4000</v>
      </c>
      <c r="O84" t="s">
        <v>44</v>
      </c>
      <c r="P84" t="s">
        <v>0</v>
      </c>
    </row>
    <row r="85" spans="1:16" x14ac:dyDescent="0.25">
      <c r="A85" t="s">
        <v>48</v>
      </c>
      <c r="B85" t="s">
        <v>51</v>
      </c>
      <c r="D85" t="s">
        <v>42</v>
      </c>
      <c r="E85">
        <v>38499</v>
      </c>
      <c r="G85">
        <v>-600</v>
      </c>
      <c r="H85">
        <v>600</v>
      </c>
      <c r="I85" t="s">
        <v>43</v>
      </c>
      <c r="J85">
        <v>1280</v>
      </c>
      <c r="K85">
        <v>2866</v>
      </c>
      <c r="L85">
        <v>3</v>
      </c>
      <c r="M85">
        <v>873</v>
      </c>
      <c r="N85">
        <v>4000</v>
      </c>
      <c r="O85" t="s">
        <v>44</v>
      </c>
      <c r="P85" t="s">
        <v>0</v>
      </c>
    </row>
    <row r="86" spans="1:16" x14ac:dyDescent="0.25">
      <c r="A86" t="s">
        <v>40</v>
      </c>
      <c r="B86" t="s">
        <v>52</v>
      </c>
      <c r="D86" t="s">
        <v>42</v>
      </c>
      <c r="E86">
        <v>27738</v>
      </c>
      <c r="G86">
        <v>-600</v>
      </c>
      <c r="H86">
        <v>600</v>
      </c>
      <c r="I86" t="s">
        <v>43</v>
      </c>
      <c r="J86">
        <v>1280</v>
      </c>
      <c r="K86">
        <v>2866</v>
      </c>
      <c r="L86">
        <v>3</v>
      </c>
      <c r="M86">
        <v>825</v>
      </c>
      <c r="N86">
        <v>4000</v>
      </c>
      <c r="O86" t="s">
        <v>44</v>
      </c>
      <c r="P86" t="s">
        <v>0</v>
      </c>
    </row>
    <row r="87" spans="1:16" x14ac:dyDescent="0.25">
      <c r="A87" t="s">
        <v>53</v>
      </c>
      <c r="B87" t="s">
        <v>54</v>
      </c>
      <c r="D87" t="s">
        <v>47</v>
      </c>
      <c r="E87">
        <v>38385</v>
      </c>
      <c r="G87">
        <v>-600</v>
      </c>
      <c r="H87">
        <v>600</v>
      </c>
      <c r="I87" t="s">
        <v>43</v>
      </c>
      <c r="J87">
        <v>1849</v>
      </c>
      <c r="K87">
        <v>996</v>
      </c>
      <c r="L87">
        <v>3</v>
      </c>
      <c r="M87">
        <v>525</v>
      </c>
      <c r="N87">
        <v>4000</v>
      </c>
      <c r="O87" t="s">
        <v>44</v>
      </c>
      <c r="P87" t="s">
        <v>0</v>
      </c>
    </row>
    <row r="88" spans="1:16" x14ac:dyDescent="0.25">
      <c r="A88" t="s">
        <v>55</v>
      </c>
      <c r="B88" t="s">
        <v>107</v>
      </c>
      <c r="D88" t="s">
        <v>57</v>
      </c>
      <c r="E88">
        <v>35610</v>
      </c>
      <c r="G88">
        <v>-500</v>
      </c>
      <c r="H88">
        <v>500</v>
      </c>
      <c r="I88" t="s">
        <v>43</v>
      </c>
      <c r="J88">
        <v>1822</v>
      </c>
      <c r="K88">
        <v>426</v>
      </c>
      <c r="L88">
        <v>3</v>
      </c>
      <c r="M88">
        <v>500</v>
      </c>
      <c r="N88">
        <v>4000</v>
      </c>
      <c r="O88" t="s">
        <v>44</v>
      </c>
      <c r="P88" t="s">
        <v>0</v>
      </c>
    </row>
    <row r="89" spans="1:16" x14ac:dyDescent="0.25">
      <c r="A89" t="s">
        <v>55</v>
      </c>
      <c r="B89" t="s">
        <v>56</v>
      </c>
      <c r="D89" t="s">
        <v>57</v>
      </c>
      <c r="E89">
        <v>52203</v>
      </c>
      <c r="G89">
        <v>-500</v>
      </c>
      <c r="H89">
        <v>500</v>
      </c>
      <c r="I89" t="s">
        <v>43</v>
      </c>
      <c r="J89">
        <v>1822</v>
      </c>
      <c r="K89">
        <v>426</v>
      </c>
      <c r="L89">
        <v>3</v>
      </c>
      <c r="M89">
        <v>500</v>
      </c>
      <c r="N89">
        <v>4000</v>
      </c>
      <c r="O89" t="s">
        <v>44</v>
      </c>
      <c r="P89" t="s">
        <v>0</v>
      </c>
    </row>
    <row r="90" spans="1:16" x14ac:dyDescent="0.25">
      <c r="A90" t="s">
        <v>55</v>
      </c>
      <c r="B90" t="s">
        <v>58</v>
      </c>
      <c r="D90" t="s">
        <v>57</v>
      </c>
      <c r="E90">
        <v>48082</v>
      </c>
      <c r="G90">
        <v>-500</v>
      </c>
      <c r="H90">
        <v>500</v>
      </c>
      <c r="I90" t="s">
        <v>43</v>
      </c>
      <c r="J90">
        <v>1822</v>
      </c>
      <c r="K90">
        <v>426</v>
      </c>
      <c r="L90">
        <v>3</v>
      </c>
      <c r="M90">
        <v>500</v>
      </c>
      <c r="N90">
        <v>4000</v>
      </c>
      <c r="O90" t="s">
        <v>44</v>
      </c>
      <c r="P90" t="s">
        <v>0</v>
      </c>
    </row>
    <row r="91" spans="1:16" x14ac:dyDescent="0.25">
      <c r="A91" t="s">
        <v>45</v>
      </c>
      <c r="B91" t="s">
        <v>59</v>
      </c>
      <c r="D91" t="s">
        <v>47</v>
      </c>
      <c r="E91">
        <v>70379</v>
      </c>
      <c r="G91">
        <v>-930</v>
      </c>
      <c r="H91">
        <v>930</v>
      </c>
      <c r="I91" t="s">
        <v>43</v>
      </c>
      <c r="J91">
        <v>1834</v>
      </c>
      <c r="K91">
        <v>926</v>
      </c>
      <c r="L91">
        <v>3</v>
      </c>
      <c r="M91">
        <v>523</v>
      </c>
      <c r="N91">
        <v>4000</v>
      </c>
      <c r="O91" t="s">
        <v>44</v>
      </c>
      <c r="P91" t="s">
        <v>0</v>
      </c>
    </row>
    <row r="92" spans="1:16" x14ac:dyDescent="0.25">
      <c r="A92" t="s">
        <v>108</v>
      </c>
    </row>
    <row r="93" spans="1:16" x14ac:dyDescent="0.25">
      <c r="A93" t="s">
        <v>109</v>
      </c>
    </row>
    <row r="94" spans="1:16" x14ac:dyDescent="0.25">
      <c r="A94" t="s">
        <v>65</v>
      </c>
    </row>
    <row r="95" spans="1:16" x14ac:dyDescent="0.25">
      <c r="A95" t="s">
        <v>69</v>
      </c>
    </row>
    <row r="96" spans="1:16" x14ac:dyDescent="0.25">
      <c r="A96" t="s">
        <v>70</v>
      </c>
    </row>
    <row r="97" spans="1:1" x14ac:dyDescent="0.25">
      <c r="A97" t="s">
        <v>110</v>
      </c>
    </row>
    <row r="98" spans="1:1" x14ac:dyDescent="0.25">
      <c r="A98" t="s">
        <v>71</v>
      </c>
    </row>
    <row r="99" spans="1:1" x14ac:dyDescent="0.25">
      <c r="A99" t="s">
        <v>72</v>
      </c>
    </row>
    <row r="100" spans="1:1" x14ac:dyDescent="0.25">
      <c r="A100" t="s">
        <v>111</v>
      </c>
    </row>
    <row r="101" spans="1:1" x14ac:dyDescent="0.25">
      <c r="A101" t="s">
        <v>76</v>
      </c>
    </row>
    <row r="102" spans="1:1" x14ac:dyDescent="0.25">
      <c r="A102" t="s">
        <v>80</v>
      </c>
    </row>
    <row r="103" spans="1:1" x14ac:dyDescent="0.25">
      <c r="A103" t="s">
        <v>81</v>
      </c>
    </row>
    <row r="104" spans="1:1" x14ac:dyDescent="0.25">
      <c r="A104" t="s">
        <v>112</v>
      </c>
    </row>
    <row r="105" spans="1:1" x14ac:dyDescent="0.25">
      <c r="A105" t="s">
        <v>82</v>
      </c>
    </row>
    <row r="106" spans="1:1" x14ac:dyDescent="0.25">
      <c r="A106" t="s">
        <v>83</v>
      </c>
    </row>
    <row r="107" spans="1:1" x14ac:dyDescent="0.25">
      <c r="A107" t="s">
        <v>79</v>
      </c>
    </row>
    <row r="108" spans="1:1" x14ac:dyDescent="0.25">
      <c r="A108" t="s">
        <v>87</v>
      </c>
    </row>
    <row r="109" spans="1:1" x14ac:dyDescent="0.25">
      <c r="A109" t="s">
        <v>91</v>
      </c>
    </row>
    <row r="110" spans="1:1" x14ac:dyDescent="0.25">
      <c r="A110" t="s">
        <v>92</v>
      </c>
    </row>
    <row r="111" spans="1:1" x14ac:dyDescent="0.25">
      <c r="A111" t="s">
        <v>93</v>
      </c>
    </row>
    <row r="112" spans="1:1" x14ac:dyDescent="0.25">
      <c r="A112" t="s">
        <v>94</v>
      </c>
    </row>
    <row r="113" spans="1:1" x14ac:dyDescent="0.25">
      <c r="A113" t="s">
        <v>113</v>
      </c>
    </row>
    <row r="114" spans="1:1" x14ac:dyDescent="0.25">
      <c r="A114" t="s">
        <v>95</v>
      </c>
    </row>
    <row r="115" spans="1:1" x14ac:dyDescent="0.25">
      <c r="A115" t="s">
        <v>96</v>
      </c>
    </row>
    <row r="116" spans="1:1" x14ac:dyDescent="0.25">
      <c r="A116" t="s">
        <v>114</v>
      </c>
    </row>
    <row r="117" spans="1:1" x14ac:dyDescent="0.25">
      <c r="A117" t="s">
        <v>115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El-Ox</vt:lpstr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dc:description/>
  <cp:lastModifiedBy>sophos</cp:lastModifiedBy>
  <cp:revision>2</cp:revision>
  <dcterms:created xsi:type="dcterms:W3CDTF">2016-05-26T14:41:03Z</dcterms:created>
  <dcterms:modified xsi:type="dcterms:W3CDTF">2016-07-18T11:06:43Z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